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225" windowHeight="7515"/>
  </bookViews>
  <sheets>
    <sheet name="Jan" sheetId="2" r:id="rId1"/>
    <sheet name="Feb" sheetId="3" r:id="rId2"/>
    <sheet name="Mar" sheetId="4" r:id="rId3"/>
    <sheet name="Apr" sheetId="17" r:id="rId4"/>
    <sheet name="May" sheetId="22" r:id="rId5"/>
    <sheet name="Jun" sheetId="21" r:id="rId6"/>
    <sheet name="Jul" sheetId="20" r:id="rId7"/>
    <sheet name="Aug" sheetId="19" r:id="rId8"/>
    <sheet name="Sep" sheetId="18" r:id="rId9"/>
    <sheet name="Oct" sheetId="23" r:id="rId10"/>
    <sheet name="Nov" sheetId="24" r:id="rId11"/>
    <sheet name="Dec" sheetId="16" r:id="rId12"/>
    <sheet name="2744 Data" sheetId="14" r:id="rId13"/>
    <sheet name="Blank Caseload " sheetId="1" r:id="rId14"/>
  </sheets>
  <definedNames>
    <definedName name="Death">'Blank Caseload '!$F$31:$H$38</definedName>
    <definedName name="InCtr_Hemo">'Blank Caseload '!$L$5:$L$8</definedName>
    <definedName name="_xlnm.Print_Area" localSheetId="3">Apr!$A$1:$L$30</definedName>
    <definedName name="_xlnm.Print_Area" localSheetId="7">Aug!$A$1:$L$30</definedName>
    <definedName name="_xlnm.Print_Area" localSheetId="13">'Blank Caseload '!$A$1:$L$28</definedName>
    <definedName name="_xlnm.Print_Area" localSheetId="11">Dec!$A$1:$L$30</definedName>
    <definedName name="_xlnm.Print_Area" localSheetId="1">Feb!$A$1:$L$30</definedName>
    <definedName name="_xlnm.Print_Area" localSheetId="0">Jan!$A$1:$L$30</definedName>
    <definedName name="_xlnm.Print_Area" localSheetId="6">Jul!$A$1:$L$30</definedName>
    <definedName name="_xlnm.Print_Area" localSheetId="5">Jun!$A$1:$L$30</definedName>
    <definedName name="_xlnm.Print_Area" localSheetId="2">Mar!$A$1:$L$30</definedName>
    <definedName name="_xlnm.Print_Area" localSheetId="4">May!$A$1:$L$30</definedName>
    <definedName name="_xlnm.Print_Area" localSheetId="10">Nov!$A$1:$L$30</definedName>
    <definedName name="_xlnm.Print_Area" localSheetId="9">Oct!$A$1:$L$30</definedName>
    <definedName name="_xlnm.Print_Area" localSheetId="8">Sep!$A$1:$L$30</definedName>
  </definedNames>
  <calcPr calcId="145621"/>
</workbook>
</file>

<file path=xl/calcChain.xml><?xml version="1.0" encoding="utf-8"?>
<calcChain xmlns="http://schemas.openxmlformats.org/spreadsheetml/2006/main">
  <c r="J40" i="16" l="1"/>
  <c r="I40" i="16"/>
  <c r="J39" i="16"/>
  <c r="I39" i="16"/>
  <c r="J38" i="16"/>
  <c r="I38" i="16"/>
  <c r="J37" i="16"/>
  <c r="I37" i="16"/>
  <c r="J36" i="16"/>
  <c r="I36" i="16"/>
  <c r="C36" i="16"/>
  <c r="B36" i="16"/>
  <c r="J35" i="16"/>
  <c r="I35" i="16"/>
  <c r="C35" i="16"/>
  <c r="B35" i="16"/>
  <c r="J34" i="16"/>
  <c r="I34" i="16"/>
  <c r="C34" i="16"/>
  <c r="B34" i="16"/>
  <c r="J33" i="16"/>
  <c r="I33" i="16"/>
  <c r="C33" i="16"/>
  <c r="B33" i="16"/>
  <c r="J40" i="24"/>
  <c r="I40" i="24"/>
  <c r="J39" i="24"/>
  <c r="I39" i="24"/>
  <c r="J38" i="24"/>
  <c r="I38" i="24"/>
  <c r="J37" i="24"/>
  <c r="I37" i="24"/>
  <c r="J36" i="24"/>
  <c r="I36" i="24"/>
  <c r="C36" i="24"/>
  <c r="B36" i="24"/>
  <c r="J35" i="24"/>
  <c r="I35" i="24"/>
  <c r="C35" i="24"/>
  <c r="B35" i="24"/>
  <c r="J34" i="24"/>
  <c r="I34" i="24"/>
  <c r="C34" i="24"/>
  <c r="B34" i="24"/>
  <c r="J33" i="24"/>
  <c r="I33" i="24"/>
  <c r="C33" i="24"/>
  <c r="B33" i="24"/>
  <c r="J40" i="23"/>
  <c r="I40" i="23"/>
  <c r="J39" i="23"/>
  <c r="I39" i="23"/>
  <c r="J38" i="23"/>
  <c r="I38" i="23"/>
  <c r="J37" i="23"/>
  <c r="I37" i="23"/>
  <c r="J36" i="23"/>
  <c r="I36" i="23"/>
  <c r="C36" i="23"/>
  <c r="B36" i="23"/>
  <c r="J35" i="23"/>
  <c r="I35" i="23"/>
  <c r="C35" i="23"/>
  <c r="B35" i="23"/>
  <c r="J34" i="23"/>
  <c r="I34" i="23"/>
  <c r="C34" i="23"/>
  <c r="B34" i="23"/>
  <c r="J33" i="23"/>
  <c r="I33" i="23"/>
  <c r="C33" i="23"/>
  <c r="B33" i="23"/>
  <c r="J40" i="18"/>
  <c r="I40" i="18"/>
  <c r="J39" i="18"/>
  <c r="I39" i="18"/>
  <c r="J38" i="18"/>
  <c r="I38" i="18"/>
  <c r="J37" i="18"/>
  <c r="I37" i="18"/>
  <c r="J36" i="18"/>
  <c r="I36" i="18"/>
  <c r="C36" i="18"/>
  <c r="B36" i="18"/>
  <c r="J35" i="18"/>
  <c r="I35" i="18"/>
  <c r="C35" i="18"/>
  <c r="B35" i="18"/>
  <c r="J34" i="18"/>
  <c r="I34" i="18"/>
  <c r="C34" i="18"/>
  <c r="B34" i="18"/>
  <c r="J33" i="18"/>
  <c r="I33" i="18"/>
  <c r="C33" i="18"/>
  <c r="B33" i="18"/>
  <c r="J40" i="19"/>
  <c r="I40" i="19"/>
  <c r="J39" i="19"/>
  <c r="I39" i="19"/>
  <c r="J38" i="19"/>
  <c r="I38" i="19"/>
  <c r="J37" i="19"/>
  <c r="I37" i="19"/>
  <c r="J36" i="19"/>
  <c r="I36" i="19"/>
  <c r="C36" i="19"/>
  <c r="B36" i="19"/>
  <c r="J35" i="19"/>
  <c r="I35" i="19"/>
  <c r="C35" i="19"/>
  <c r="B35" i="19"/>
  <c r="J34" i="19"/>
  <c r="I34" i="19"/>
  <c r="C34" i="19"/>
  <c r="B34" i="19"/>
  <c r="J33" i="19"/>
  <c r="I33" i="19"/>
  <c r="C33" i="19"/>
  <c r="B33" i="19"/>
  <c r="J40" i="20"/>
  <c r="I40" i="20"/>
  <c r="J39" i="20"/>
  <c r="I39" i="20"/>
  <c r="J38" i="20"/>
  <c r="I38" i="20"/>
  <c r="J37" i="20"/>
  <c r="I37" i="20"/>
  <c r="J36" i="20"/>
  <c r="I36" i="20"/>
  <c r="C36" i="20"/>
  <c r="B36" i="20"/>
  <c r="J35" i="20"/>
  <c r="I35" i="20"/>
  <c r="C35" i="20"/>
  <c r="B35" i="20"/>
  <c r="J34" i="20"/>
  <c r="I34" i="20"/>
  <c r="C34" i="20"/>
  <c r="B34" i="20"/>
  <c r="J33" i="20"/>
  <c r="I33" i="20"/>
  <c r="C33" i="20"/>
  <c r="B33" i="20"/>
  <c r="J40" i="21"/>
  <c r="I40" i="21"/>
  <c r="J39" i="21"/>
  <c r="I39" i="21"/>
  <c r="J38" i="21"/>
  <c r="I38" i="21"/>
  <c r="J37" i="21"/>
  <c r="I37" i="21"/>
  <c r="J36" i="21"/>
  <c r="I36" i="21"/>
  <c r="C36" i="21"/>
  <c r="B36" i="21"/>
  <c r="J35" i="21"/>
  <c r="I35" i="21"/>
  <c r="C35" i="21"/>
  <c r="B35" i="21"/>
  <c r="J34" i="21"/>
  <c r="I34" i="21"/>
  <c r="C34" i="21"/>
  <c r="B34" i="21"/>
  <c r="J33" i="21"/>
  <c r="I33" i="21"/>
  <c r="C33" i="21"/>
  <c r="B33" i="21"/>
  <c r="J40" i="22"/>
  <c r="I40" i="22"/>
  <c r="J39" i="22"/>
  <c r="I39" i="22"/>
  <c r="J38" i="22"/>
  <c r="I38" i="22"/>
  <c r="J37" i="22"/>
  <c r="I37" i="22"/>
  <c r="J36" i="22"/>
  <c r="I36" i="22"/>
  <c r="C36" i="22"/>
  <c r="B36" i="22"/>
  <c r="J35" i="22"/>
  <c r="I35" i="22"/>
  <c r="C35" i="22"/>
  <c r="B35" i="22"/>
  <c r="J34" i="22"/>
  <c r="I34" i="22"/>
  <c r="C34" i="22"/>
  <c r="B34" i="22"/>
  <c r="J33" i="22"/>
  <c r="I33" i="22"/>
  <c r="C33" i="22"/>
  <c r="B33" i="22"/>
  <c r="J40" i="17"/>
  <c r="I40" i="17"/>
  <c r="J39" i="17"/>
  <c r="I39" i="17"/>
  <c r="J38" i="17"/>
  <c r="I38" i="17"/>
  <c r="J37" i="17"/>
  <c r="I37" i="17"/>
  <c r="J36" i="17"/>
  <c r="I36" i="17"/>
  <c r="C36" i="17"/>
  <c r="B36" i="17"/>
  <c r="J35" i="17"/>
  <c r="I35" i="17"/>
  <c r="C35" i="17"/>
  <c r="B35" i="17"/>
  <c r="J34" i="17"/>
  <c r="I34" i="17"/>
  <c r="C34" i="17"/>
  <c r="B34" i="17"/>
  <c r="J33" i="17"/>
  <c r="I33" i="17"/>
  <c r="C33" i="17"/>
  <c r="B33" i="17"/>
  <c r="J40" i="4" l="1"/>
  <c r="I40" i="4"/>
  <c r="J39" i="4"/>
  <c r="I39" i="4"/>
  <c r="J38" i="4"/>
  <c r="I38" i="4"/>
  <c r="J37" i="4"/>
  <c r="I37" i="4"/>
  <c r="J36" i="4"/>
  <c r="I36" i="4"/>
  <c r="C36" i="4"/>
  <c r="B36" i="4"/>
  <c r="J35" i="4"/>
  <c r="I35" i="4"/>
  <c r="C35" i="4"/>
  <c r="B35" i="4"/>
  <c r="J34" i="4"/>
  <c r="I34" i="4"/>
  <c r="C34" i="4"/>
  <c r="B34" i="4"/>
  <c r="J33" i="4"/>
  <c r="I33" i="4"/>
  <c r="C33" i="4"/>
  <c r="B33" i="4"/>
  <c r="J40" i="3"/>
  <c r="I40" i="3"/>
  <c r="J39" i="3"/>
  <c r="I39" i="3"/>
  <c r="J38" i="3"/>
  <c r="I38" i="3"/>
  <c r="J37" i="3"/>
  <c r="I37" i="3"/>
  <c r="J36" i="3"/>
  <c r="I36" i="3"/>
  <c r="C36" i="3"/>
  <c r="B36" i="3"/>
  <c r="J35" i="3"/>
  <c r="I35" i="3"/>
  <c r="C35" i="3"/>
  <c r="B35" i="3"/>
  <c r="J34" i="3"/>
  <c r="I34" i="3"/>
  <c r="C34" i="3"/>
  <c r="B34" i="3"/>
  <c r="J33" i="3"/>
  <c r="I33" i="3"/>
  <c r="C33" i="3"/>
  <c r="B33" i="3"/>
  <c r="J40" i="2"/>
  <c r="I40" i="2"/>
  <c r="J39" i="2"/>
  <c r="T4" i="14" s="1"/>
  <c r="I39" i="2"/>
  <c r="S4" i="14" s="1"/>
  <c r="J38" i="2"/>
  <c r="P4" i="14" s="1"/>
  <c r="I38" i="2"/>
  <c r="O4" i="14" s="1"/>
  <c r="J37" i="2"/>
  <c r="N4" i="14" s="1"/>
  <c r="I37" i="2"/>
  <c r="M4" i="14" s="1"/>
  <c r="J36" i="2"/>
  <c r="I36" i="2"/>
  <c r="C36" i="2"/>
  <c r="H4" i="14" s="1"/>
  <c r="B36" i="2"/>
  <c r="G4" i="14" s="1"/>
  <c r="J35" i="2"/>
  <c r="L4" i="14" s="1"/>
  <c r="I35" i="2"/>
  <c r="K4" i="14" s="1"/>
  <c r="C35" i="2"/>
  <c r="F4" i="14" s="1"/>
  <c r="B35" i="2"/>
  <c r="E4" i="14" s="1"/>
  <c r="J34" i="2"/>
  <c r="R4" i="14" s="1"/>
  <c r="I34" i="2"/>
  <c r="Q4" i="14" s="1"/>
  <c r="C34" i="2"/>
  <c r="D4" i="14" s="1"/>
  <c r="B34" i="2"/>
  <c r="C4" i="14" s="1"/>
  <c r="J33" i="2"/>
  <c r="J4" i="14" s="1"/>
  <c r="I33" i="2"/>
  <c r="I4" i="14" s="1"/>
  <c r="C33" i="2"/>
  <c r="B4" i="14" s="1"/>
  <c r="B33" i="2"/>
  <c r="A4" i="14" s="1"/>
  <c r="J38" i="1"/>
  <c r="I38" i="1"/>
  <c r="J37" i="1"/>
  <c r="I37" i="1"/>
  <c r="J36" i="1"/>
  <c r="I36" i="1"/>
  <c r="J35" i="1"/>
  <c r="I35" i="1"/>
  <c r="J34" i="1"/>
  <c r="I34" i="1"/>
  <c r="C34" i="1"/>
  <c r="B34" i="1"/>
  <c r="J33" i="1"/>
  <c r="I33" i="1"/>
  <c r="C33" i="1"/>
  <c r="B33" i="1"/>
  <c r="J32" i="1"/>
  <c r="I32" i="1"/>
  <c r="C32" i="1"/>
  <c r="B32" i="1"/>
  <c r="J31" i="1"/>
  <c r="I31" i="1"/>
  <c r="C31" i="1"/>
  <c r="B31" i="1"/>
</calcChain>
</file>

<file path=xl/sharedStrings.xml><?xml version="1.0" encoding="utf-8"?>
<sst xmlns="http://schemas.openxmlformats.org/spreadsheetml/2006/main" count="848" uniqueCount="83">
  <si>
    <t>NPI:</t>
  </si>
  <si>
    <t>Last Name</t>
  </si>
  <si>
    <t>First Name</t>
  </si>
  <si>
    <t>From</t>
  </si>
  <si>
    <t>To</t>
  </si>
  <si>
    <t xml:space="preserve">A. UNIT PATIENTS MODALITY/SETTING CHANGES THIS MONTH (include any home/unit changes) </t>
  </si>
  <si>
    <t xml:space="preserve">FACILITY NAME: </t>
  </si>
  <si>
    <t xml:space="preserve">MONTH:                 </t>
  </si>
  <si>
    <t>Physician
Name</t>
  </si>
  <si>
    <t># mins per session</t>
  </si>
  <si>
    <t>Hemo Pts ONLY</t>
  </si>
  <si>
    <t>Date 
of 
Birth</t>
  </si>
  <si>
    <t>Social Security #</t>
  </si>
  <si>
    <t># of sessions per wk</t>
  </si>
  <si>
    <t>Reason</t>
  </si>
  <si>
    <t>New</t>
  </si>
  <si>
    <t>Transfer In</t>
  </si>
  <si>
    <t>Date</t>
  </si>
  <si>
    <t>Restart</t>
  </si>
  <si>
    <t>Death</t>
  </si>
  <si>
    <t>Transplant</t>
  </si>
  <si>
    <t>IVD</t>
  </si>
  <si>
    <t xml:space="preserve">Date </t>
  </si>
  <si>
    <t>CAPD</t>
  </si>
  <si>
    <t>CCPD</t>
  </si>
  <si>
    <t>Home Hemo</t>
  </si>
  <si>
    <t>Date of 
Change</t>
  </si>
  <si>
    <t>CCN:</t>
  </si>
  <si>
    <t>Date of Birth</t>
  </si>
  <si>
    <t>Modality</t>
  </si>
  <si>
    <t>InCtr Hemo</t>
  </si>
  <si>
    <t>Modalities</t>
  </si>
  <si>
    <t>Other/LTFU</t>
  </si>
  <si>
    <t>Discharge Reasons</t>
  </si>
  <si>
    <r>
      <t xml:space="preserve">To 
</t>
    </r>
    <r>
      <rPr>
        <b/>
        <sz val="10"/>
        <color indexed="8"/>
        <rFont val="Calibri"/>
        <family val="2"/>
      </rPr>
      <t>(CCN or Provider Name)</t>
    </r>
  </si>
  <si>
    <r>
      <t xml:space="preserve">B. INTO FACILITY CASELOAD: Permanent patient admissions ONLY </t>
    </r>
    <r>
      <rPr>
        <sz val="10"/>
        <color indexed="8"/>
        <rFont val="Calibri"/>
        <family val="2"/>
      </rPr>
      <t xml:space="preserve">(NO transients) </t>
    </r>
  </si>
  <si>
    <t>Hemo  Pts ONLY</t>
  </si>
  <si>
    <t>Transfer</t>
  </si>
  <si>
    <t>Discontinue</t>
  </si>
  <si>
    <t>C. OUT OF FACILITY CASELOAD: Permanent patient discharges ONLY</t>
  </si>
  <si>
    <t>Transpl Fail</t>
  </si>
  <si>
    <t xml:space="preserve">Acute </t>
  </si>
  <si>
    <t>Recover Function</t>
  </si>
  <si>
    <t xml:space="preserve">Additions </t>
  </si>
  <si>
    <t xml:space="preserve">Losses </t>
  </si>
  <si>
    <t>4.
Started for first time ever</t>
  </si>
  <si>
    <t>5.
Restarted</t>
  </si>
  <si>
    <t>6.
Transferred from other dialysis unit</t>
  </si>
  <si>
    <t>7.
Returned after transplanta-tion</t>
  </si>
  <si>
    <t>8.
Deaths</t>
  </si>
  <si>
    <t>9.
Recovered kidney function</t>
  </si>
  <si>
    <t>10.
Received transplant</t>
  </si>
  <si>
    <t>11.
Transferred to other dialysis unit</t>
  </si>
  <si>
    <t>12.
Discontinued dialysis</t>
  </si>
  <si>
    <t>13.
Other (LTFU)</t>
  </si>
  <si>
    <t>In-center
04A</t>
  </si>
  <si>
    <t>Home
04B</t>
  </si>
  <si>
    <t>In-center 
05A</t>
  </si>
  <si>
    <t>Home
05B</t>
  </si>
  <si>
    <t>In-center
06A</t>
  </si>
  <si>
    <t>Home
06B</t>
  </si>
  <si>
    <t>In-center
07A</t>
  </si>
  <si>
    <t>Home
07B</t>
  </si>
  <si>
    <t>In-center
08A</t>
  </si>
  <si>
    <t>Home
08B</t>
  </si>
  <si>
    <t>In-center
09A</t>
  </si>
  <si>
    <t>Home
09B</t>
  </si>
  <si>
    <t>In-center 
10A</t>
  </si>
  <si>
    <t>Home
10B</t>
  </si>
  <si>
    <t>In-center
11A</t>
  </si>
  <si>
    <t>Home
11B</t>
  </si>
  <si>
    <t>In-center
12A</t>
  </si>
  <si>
    <t>Home
12B</t>
  </si>
  <si>
    <t>In-center
13A</t>
  </si>
  <si>
    <t>Home
13B</t>
  </si>
  <si>
    <t>InCenter</t>
  </si>
  <si>
    <t>Home</t>
  </si>
  <si>
    <t># mins 
per
session</t>
  </si>
  <si>
    <t>Admission Reasons</t>
  </si>
  <si>
    <t>Modality 
at time of D/C</t>
  </si>
  <si>
    <t>Name of Person Completing Form</t>
  </si>
  <si>
    <t>Phone Number</t>
  </si>
  <si>
    <t>Email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</si>
</sst>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[$-409]mmm\-yy;@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3" fillId="0" borderId="0" xfId="0" applyFont="1"/>
    <xf numFmtId="0" fontId="5" fillId="0" borderId="0" xfId="0" applyFont="1"/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1" fontId="7" fillId="0" borderId="6" xfId="0" applyNumberFormat="1" applyFont="1" applyBorder="1"/>
    <xf numFmtId="1" fontId="7" fillId="0" borderId="7" xfId="0" applyNumberFormat="1" applyFont="1" applyBorder="1"/>
    <xf numFmtId="1" fontId="7" fillId="0" borderId="8" xfId="0" applyNumberFormat="1" applyFont="1" applyBorder="1"/>
    <xf numFmtId="1" fontId="7" fillId="0" borderId="9" xfId="0" applyNumberFormat="1" applyFont="1" applyBorder="1"/>
    <xf numFmtId="0" fontId="7" fillId="0" borderId="6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7" xfId="0" applyFont="1" applyBorder="1"/>
    <xf numFmtId="0" fontId="10" fillId="0" borderId="8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1" fillId="2" borderId="10" xfId="0" applyFont="1" applyFill="1" applyBorder="1" applyAlignment="1" applyProtection="1">
      <alignment horizontal="left"/>
      <protection locked="0"/>
    </xf>
    <xf numFmtId="0" fontId="11" fillId="2" borderId="11" xfId="0" applyFont="1" applyFill="1" applyBorder="1" applyAlignment="1" applyProtection="1">
      <alignment horizontal="left"/>
      <protection locked="0"/>
    </xf>
    <xf numFmtId="165" fontId="11" fillId="2" borderId="12" xfId="0" applyNumberFormat="1" applyFont="1" applyFill="1" applyBorder="1" applyAlignment="1" applyProtection="1">
      <protection locked="0"/>
    </xf>
    <xf numFmtId="165" fontId="11" fillId="2" borderId="13" xfId="0" applyNumberFormat="1" applyFont="1" applyFill="1" applyBorder="1" applyAlignment="1" applyProtection="1">
      <protection locked="0"/>
    </xf>
    <xf numFmtId="165" fontId="11" fillId="2" borderId="14" xfId="0" applyNumberFormat="1" applyFont="1" applyFill="1" applyBorder="1" applyAlignment="1" applyProtection="1"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13" fillId="0" borderId="16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14" fillId="0" borderId="17" xfId="0" applyFont="1" applyBorder="1" applyAlignment="1" applyProtection="1">
      <alignment horizontal="center" wrapText="1"/>
      <protection locked="0"/>
    </xf>
    <xf numFmtId="0" fontId="4" fillId="0" borderId="17" xfId="0" applyFont="1" applyBorder="1" applyAlignment="1" applyProtection="1">
      <alignment horizontal="center" wrapText="1" shrinkToFit="1"/>
      <protection locked="0"/>
    </xf>
    <xf numFmtId="0" fontId="15" fillId="0" borderId="18" xfId="0" applyFont="1" applyFill="1" applyBorder="1" applyAlignment="1" applyProtection="1">
      <alignment horizontal="center" wrapText="1"/>
      <protection locked="0"/>
    </xf>
    <xf numFmtId="0" fontId="15" fillId="0" borderId="8" xfId="0" applyFont="1" applyFill="1" applyBorder="1" applyAlignment="1" applyProtection="1">
      <alignment horizontal="center" wrapText="1"/>
      <protection locked="0"/>
    </xf>
    <xf numFmtId="0" fontId="14" fillId="0" borderId="18" xfId="0" applyFont="1" applyBorder="1" applyProtection="1">
      <protection locked="0"/>
    </xf>
    <xf numFmtId="49" fontId="7" fillId="0" borderId="19" xfId="0" applyNumberFormat="1" applyFont="1" applyBorder="1" applyProtection="1">
      <protection locked="0"/>
    </xf>
    <xf numFmtId="164" fontId="8" fillId="0" borderId="19" xfId="0" applyNumberFormat="1" applyFont="1" applyBorder="1" applyProtection="1">
      <protection locked="0"/>
    </xf>
    <xf numFmtId="164" fontId="6" fillId="0" borderId="20" xfId="0" applyNumberFormat="1" applyFont="1" applyBorder="1" applyProtection="1">
      <protection locked="0"/>
    </xf>
    <xf numFmtId="49" fontId="0" fillId="0" borderId="19" xfId="0" applyNumberFormat="1" applyFont="1" applyBorder="1" applyProtection="1">
      <protection locked="0"/>
    </xf>
    <xf numFmtId="49" fontId="0" fillId="0" borderId="20" xfId="0" applyNumberFormat="1" applyFont="1" applyBorder="1" applyProtection="1">
      <protection locked="0"/>
    </xf>
    <xf numFmtId="0" fontId="9" fillId="2" borderId="21" xfId="0" applyFont="1" applyFill="1" applyBorder="1" applyAlignment="1" applyProtection="1">
      <alignment horizontal="left"/>
      <protection locked="0"/>
    </xf>
    <xf numFmtId="49" fontId="7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164" fontId="6" fillId="0" borderId="22" xfId="0" applyNumberFormat="1" applyFont="1" applyBorder="1" applyProtection="1">
      <protection locked="0"/>
    </xf>
    <xf numFmtId="49" fontId="0" fillId="0" borderId="1" xfId="0" applyNumberFormat="1" applyFont="1" applyBorder="1" applyProtection="1">
      <protection locked="0"/>
    </xf>
    <xf numFmtId="49" fontId="0" fillId="0" borderId="22" xfId="0" applyNumberFormat="1" applyFont="1" applyBorder="1" applyProtection="1">
      <protection locked="0"/>
    </xf>
    <xf numFmtId="0" fontId="9" fillId="2" borderId="23" xfId="0" applyFont="1" applyFill="1" applyBorder="1" applyAlignment="1" applyProtection="1">
      <alignment horizontal="left"/>
      <protection locked="0"/>
    </xf>
    <xf numFmtId="0" fontId="7" fillId="2" borderId="12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/>
      <protection locked="0"/>
    </xf>
    <xf numFmtId="164" fontId="6" fillId="0" borderId="11" xfId="0" applyNumberFormat="1" applyFont="1" applyBorder="1" applyProtection="1">
      <protection locked="0"/>
    </xf>
    <xf numFmtId="49" fontId="0" fillId="0" borderId="11" xfId="0" applyNumberFormat="1" applyFont="1" applyBorder="1" applyProtection="1">
      <protection locked="0"/>
    </xf>
    <xf numFmtId="49" fontId="0" fillId="0" borderId="12" xfId="0" applyNumberFormat="1" applyFont="1" applyBorder="1" applyProtection="1">
      <protection locked="0"/>
    </xf>
    <xf numFmtId="0" fontId="9" fillId="2" borderId="24" xfId="0" applyFont="1" applyFill="1" applyBorder="1" applyAlignment="1" applyProtection="1">
      <alignment horizontal="left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17" xfId="0" applyFont="1" applyBorder="1" applyAlignment="1" applyProtection="1">
      <alignment horizontal="center"/>
      <protection locked="0"/>
    </xf>
    <xf numFmtId="0" fontId="14" fillId="2" borderId="17" xfId="0" applyFont="1" applyFill="1" applyBorder="1" applyAlignment="1" applyProtection="1">
      <alignment horizontal="center" wrapText="1"/>
      <protection locked="0"/>
    </xf>
    <xf numFmtId="0" fontId="14" fillId="0" borderId="7" xfId="0" applyFont="1" applyBorder="1" applyAlignment="1" applyProtection="1">
      <alignment horizontal="center" wrapText="1"/>
      <protection locked="0"/>
    </xf>
    <xf numFmtId="0" fontId="14" fillId="2" borderId="7" xfId="0" applyFont="1" applyFill="1" applyBorder="1" applyAlignment="1" applyProtection="1">
      <alignment horizontal="center" wrapText="1"/>
      <protection locked="0"/>
    </xf>
    <xf numFmtId="49" fontId="7" fillId="0" borderId="25" xfId="0" applyNumberFormat="1" applyFont="1" applyBorder="1" applyAlignment="1" applyProtection="1">
      <alignment horizontal="left"/>
      <protection locked="0"/>
    </xf>
    <xf numFmtId="164" fontId="8" fillId="0" borderId="25" xfId="0" applyNumberFormat="1" applyFont="1" applyBorder="1" applyAlignment="1" applyProtection="1">
      <alignment horizontal="left"/>
      <protection locked="0"/>
    </xf>
    <xf numFmtId="0" fontId="6" fillId="2" borderId="25" xfId="0" applyFont="1" applyFill="1" applyBorder="1" applyAlignment="1" applyProtection="1">
      <alignment horizontal="left"/>
      <protection locked="0"/>
    </xf>
    <xf numFmtId="0" fontId="7" fillId="2" borderId="25" xfId="0" applyFont="1" applyFill="1" applyBorder="1" applyAlignment="1" applyProtection="1">
      <alignment horizontal="left"/>
      <protection locked="0"/>
    </xf>
    <xf numFmtId="49" fontId="0" fillId="0" borderId="19" xfId="0" applyNumberFormat="1" applyFont="1" applyBorder="1" applyAlignment="1" applyProtection="1">
      <alignment horizontal="left"/>
      <protection locked="0"/>
    </xf>
    <xf numFmtId="49" fontId="7" fillId="0" borderId="1" xfId="0" applyNumberFormat="1" applyFont="1" applyBorder="1" applyAlignment="1" applyProtection="1">
      <alignment horizontal="left"/>
      <protection locked="0"/>
    </xf>
    <xf numFmtId="164" fontId="8" fillId="0" borderId="1" xfId="0" applyNumberFormat="1" applyFont="1" applyBorder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49" fontId="0" fillId="0" borderId="1" xfId="0" applyNumberFormat="1" applyFont="1" applyBorder="1" applyAlignment="1" applyProtection="1">
      <alignment horizontal="left"/>
      <protection locked="0"/>
    </xf>
    <xf numFmtId="49" fontId="7" fillId="0" borderId="11" xfId="0" applyNumberFormat="1" applyFont="1" applyBorder="1" applyAlignment="1" applyProtection="1">
      <alignment horizontal="left"/>
      <protection locked="0"/>
    </xf>
    <xf numFmtId="164" fontId="8" fillId="0" borderId="11" xfId="0" applyNumberFormat="1" applyFont="1" applyBorder="1" applyAlignment="1" applyProtection="1">
      <alignment horizontal="left"/>
      <protection locked="0"/>
    </xf>
    <xf numFmtId="0" fontId="6" fillId="2" borderId="11" xfId="0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0" fillId="0" borderId="11" xfId="0" applyFont="1" applyBorder="1" applyAlignment="1" applyProtection="1">
      <alignment horizontal="center"/>
      <protection locked="0"/>
    </xf>
    <xf numFmtId="49" fontId="0" fillId="0" borderId="11" xfId="0" applyNumberFormat="1" applyFont="1" applyBorder="1" applyAlignment="1" applyProtection="1">
      <alignment horizontal="left"/>
      <protection locked="0"/>
    </xf>
    <xf numFmtId="0" fontId="0" fillId="0" borderId="16" xfId="0" applyBorder="1" applyProtection="1"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49" fontId="7" fillId="0" borderId="25" xfId="0" applyNumberFormat="1" applyFont="1" applyBorder="1" applyAlignment="1" applyProtection="1">
      <alignment horizontal="center"/>
      <protection locked="0"/>
    </xf>
    <xf numFmtId="164" fontId="8" fillId="0" borderId="25" xfId="0" applyNumberFormat="1" applyFont="1" applyBorder="1" applyAlignment="1" applyProtection="1">
      <alignment horizontal="center" wrapText="1"/>
      <protection locked="0"/>
    </xf>
    <xf numFmtId="0" fontId="6" fillId="0" borderId="2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Protection="1">
      <protection locked="0"/>
    </xf>
    <xf numFmtId="49" fontId="7" fillId="0" borderId="0" xfId="0" applyNumberFormat="1" applyFont="1" applyBorder="1" applyProtection="1">
      <protection locked="0"/>
    </xf>
    <xf numFmtId="164" fontId="8" fillId="0" borderId="0" xfId="0" applyNumberFormat="1" applyFont="1" applyBorder="1" applyProtection="1">
      <protection locked="0"/>
    </xf>
    <xf numFmtId="0" fontId="6" fillId="0" borderId="0" xfId="0" applyFont="1" applyBorder="1" applyProtection="1">
      <protection locked="0"/>
    </xf>
    <xf numFmtId="49" fontId="4" fillId="0" borderId="1" xfId="0" applyNumberFormat="1" applyFont="1" applyBorder="1" applyProtection="1">
      <protection locked="0"/>
    </xf>
    <xf numFmtId="164" fontId="9" fillId="0" borderId="0" xfId="0" applyNumberFormat="1" applyFont="1" applyBorder="1" applyProtection="1">
      <protection locked="0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4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" xfId="0" applyBorder="1" applyProtection="1"/>
    <xf numFmtId="0" fontId="0" fillId="0" borderId="1" xfId="0" applyFont="1" applyBorder="1" applyProtection="1"/>
    <xf numFmtId="0" fontId="0" fillId="0" borderId="0" xfId="0" applyProtection="1"/>
    <xf numFmtId="49" fontId="7" fillId="0" borderId="0" xfId="0" applyNumberFormat="1" applyFont="1" applyBorder="1" applyProtection="1"/>
    <xf numFmtId="164" fontId="8" fillId="0" borderId="0" xfId="0" applyNumberFormat="1" applyFont="1" applyBorder="1" applyProtection="1"/>
    <xf numFmtId="0" fontId="6" fillId="0" borderId="0" xfId="0" applyFont="1" applyBorder="1" applyProtection="1"/>
    <xf numFmtId="49" fontId="4" fillId="0" borderId="1" xfId="0" applyNumberFormat="1" applyFont="1" applyBorder="1" applyProtection="1"/>
    <xf numFmtId="164" fontId="9" fillId="0" borderId="0" xfId="0" applyNumberFormat="1" applyFont="1" applyBorder="1" applyProtection="1"/>
    <xf numFmtId="164" fontId="4" fillId="0" borderId="0" xfId="0" applyNumberFormat="1" applyFont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left"/>
    </xf>
    <xf numFmtId="0" fontId="4" fillId="0" borderId="1" xfId="0" applyFont="1" applyBorder="1" applyProtection="1"/>
    <xf numFmtId="0" fontId="4" fillId="0" borderId="7" xfId="0" applyFont="1" applyBorder="1" applyAlignment="1" applyProtection="1">
      <alignment horizontal="center" wrapText="1"/>
      <protection locked="0"/>
    </xf>
    <xf numFmtId="49" fontId="7" fillId="0" borderId="19" xfId="0" applyNumberFormat="1" applyFont="1" applyBorder="1" applyAlignment="1" applyProtection="1">
      <alignment horizontal="left"/>
      <protection locked="0"/>
    </xf>
    <xf numFmtId="164" fontId="8" fillId="0" borderId="19" xfId="0" applyNumberFormat="1" applyFont="1" applyBorder="1" applyAlignment="1" applyProtection="1">
      <alignment horizontal="left"/>
      <protection locked="0"/>
    </xf>
    <xf numFmtId="164" fontId="6" fillId="0" borderId="20" xfId="0" applyNumberFormat="1" applyFont="1" applyBorder="1" applyAlignment="1" applyProtection="1">
      <alignment horizontal="left"/>
      <protection locked="0"/>
    </xf>
    <xf numFmtId="49" fontId="0" fillId="0" borderId="20" xfId="0" applyNumberFormat="1" applyFont="1" applyBorder="1" applyAlignment="1" applyProtection="1">
      <alignment horizontal="left"/>
      <protection locked="0"/>
    </xf>
    <xf numFmtId="164" fontId="6" fillId="0" borderId="22" xfId="0" applyNumberFormat="1" applyFont="1" applyBorder="1" applyAlignment="1" applyProtection="1">
      <alignment horizontal="left"/>
      <protection locked="0"/>
    </xf>
    <xf numFmtId="49" fontId="0" fillId="0" borderId="22" xfId="0" applyNumberFormat="1" applyFont="1" applyBorder="1" applyAlignment="1" applyProtection="1">
      <alignment horizontal="left"/>
      <protection locked="0"/>
    </xf>
    <xf numFmtId="0" fontId="7" fillId="2" borderId="12" xfId="0" applyFont="1" applyFill="1" applyBorder="1" applyAlignment="1" applyProtection="1">
      <alignment horizontal="left"/>
      <protection locked="0"/>
    </xf>
    <xf numFmtId="0" fontId="7" fillId="2" borderId="14" xfId="0" applyFont="1" applyFill="1" applyBorder="1" applyAlignment="1" applyProtection="1">
      <alignment horizontal="left"/>
      <protection locked="0"/>
    </xf>
    <xf numFmtId="0" fontId="7" fillId="2" borderId="12" xfId="0" applyFont="1" applyFill="1" applyBorder="1" applyAlignment="1" applyProtection="1">
      <alignment horizontal="left"/>
      <protection locked="0"/>
    </xf>
    <xf numFmtId="0" fontId="7" fillId="2" borderId="14" xfId="0" applyFont="1" applyFill="1" applyBorder="1" applyAlignment="1" applyProtection="1">
      <alignment horizontal="left"/>
      <protection locked="0"/>
    </xf>
    <xf numFmtId="164" fontId="6" fillId="0" borderId="11" xfId="0" applyNumberFormat="1" applyFont="1" applyBorder="1" applyAlignment="1" applyProtection="1">
      <alignment horizontal="left"/>
      <protection locked="0"/>
    </xf>
    <xf numFmtId="49" fontId="0" fillId="0" borderId="12" xfId="0" applyNumberFormat="1" applyFont="1" applyBorder="1" applyAlignment="1" applyProtection="1">
      <alignment horizontal="left"/>
      <protection locked="0"/>
    </xf>
    <xf numFmtId="0" fontId="0" fillId="0" borderId="11" xfId="0" applyFont="1" applyBorder="1" applyAlignment="1" applyProtection="1">
      <alignment horizontal="left"/>
      <protection locked="0"/>
    </xf>
    <xf numFmtId="164" fontId="8" fillId="0" borderId="25" xfId="0" applyNumberFormat="1" applyFont="1" applyBorder="1" applyAlignment="1" applyProtection="1">
      <alignment horizontal="left" wrapText="1"/>
      <protection locked="0"/>
    </xf>
    <xf numFmtId="0" fontId="6" fillId="0" borderId="25" xfId="0" applyFont="1" applyBorder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/>
      <protection locked="0"/>
    </xf>
    <xf numFmtId="49" fontId="7" fillId="0" borderId="0" xfId="0" applyNumberFormat="1" applyFont="1" applyBorder="1" applyAlignment="1" applyProtection="1">
      <alignment horizontal="left"/>
      <protection locked="0"/>
    </xf>
    <xf numFmtId="49" fontId="7" fillId="0" borderId="28" xfId="0" applyNumberFormat="1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49" fontId="7" fillId="0" borderId="26" xfId="0" applyNumberFormat="1" applyFont="1" applyBorder="1" applyAlignment="1" applyProtection="1">
      <alignment horizontal="left"/>
      <protection locked="0"/>
    </xf>
    <xf numFmtId="164" fontId="8" fillId="0" borderId="26" xfId="0" applyNumberFormat="1" applyFont="1" applyBorder="1" applyAlignment="1" applyProtection="1">
      <alignment horizontal="center"/>
      <protection locked="0"/>
    </xf>
    <xf numFmtId="0" fontId="7" fillId="0" borderId="26" xfId="0" applyFont="1" applyFill="1" applyBorder="1" applyAlignment="1" applyProtection="1">
      <alignment horizontal="right"/>
      <protection locked="0"/>
    </xf>
    <xf numFmtId="164" fontId="8" fillId="0" borderId="28" xfId="0" applyNumberFormat="1" applyFont="1" applyBorder="1" applyAlignment="1" applyProtection="1">
      <alignment horizontal="center"/>
      <protection locked="0"/>
    </xf>
    <xf numFmtId="0" fontId="7" fillId="3" borderId="28" xfId="0" applyFont="1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27" xfId="0" applyFill="1" applyBorder="1" applyAlignment="1" applyProtection="1">
      <alignment horizontal="left"/>
      <protection locked="0"/>
    </xf>
    <xf numFmtId="0" fontId="7" fillId="2" borderId="22" xfId="0" applyFont="1" applyFill="1" applyBorder="1" applyAlignment="1" applyProtection="1">
      <alignment horizontal="left"/>
      <protection locked="0"/>
    </xf>
    <xf numFmtId="0" fontId="7" fillId="2" borderId="27" xfId="0" applyFont="1" applyFill="1" applyBorder="1" applyAlignment="1" applyProtection="1">
      <alignment horizontal="left"/>
      <protection locked="0"/>
    </xf>
    <xf numFmtId="0" fontId="0" fillId="0" borderId="22" xfId="0" applyFont="1" applyFill="1" applyBorder="1" applyAlignment="1" applyProtection="1">
      <alignment horizontal="left"/>
      <protection locked="0"/>
    </xf>
    <xf numFmtId="0" fontId="0" fillId="0" borderId="26" xfId="0" applyFont="1" applyFill="1" applyBorder="1" applyAlignment="1" applyProtection="1">
      <alignment horizontal="left"/>
      <protection locked="0"/>
    </xf>
    <xf numFmtId="0" fontId="0" fillId="0" borderId="27" xfId="0" applyFont="1" applyFill="1" applyBorder="1" applyAlignment="1" applyProtection="1">
      <alignment horizontal="left"/>
      <protection locked="0"/>
    </xf>
    <xf numFmtId="0" fontId="4" fillId="0" borderId="22" xfId="0" applyFont="1" applyBorder="1" applyAlignment="1" applyProtection="1">
      <alignment horizontal="left" wrapText="1"/>
      <protection locked="0"/>
    </xf>
    <xf numFmtId="0" fontId="4" fillId="0" borderId="26" xfId="0" applyFont="1" applyBorder="1" applyAlignment="1" applyProtection="1">
      <alignment horizontal="left" wrapText="1"/>
      <protection locked="0"/>
    </xf>
    <xf numFmtId="0" fontId="4" fillId="0" borderId="27" xfId="0" applyFont="1" applyBorder="1" applyAlignment="1" applyProtection="1">
      <alignment horizontal="left" wrapText="1"/>
      <protection locked="0"/>
    </xf>
    <xf numFmtId="49" fontId="7" fillId="0" borderId="22" xfId="0" applyNumberFormat="1" applyFont="1" applyBorder="1" applyAlignment="1" applyProtection="1">
      <alignment horizontal="left"/>
      <protection locked="0"/>
    </xf>
    <xf numFmtId="49" fontId="7" fillId="0" borderId="27" xfId="0" applyNumberFormat="1" applyFont="1" applyBorder="1" applyAlignment="1" applyProtection="1">
      <alignment horizontal="left"/>
      <protection locked="0"/>
    </xf>
    <xf numFmtId="0" fontId="4" fillId="2" borderId="7" xfId="0" applyFont="1" applyFill="1" applyBorder="1" applyAlignment="1" applyProtection="1">
      <alignment horizontal="center" wrapText="1"/>
      <protection locked="0"/>
    </xf>
    <xf numFmtId="0" fontId="4" fillId="2" borderId="33" xfId="0" applyFont="1" applyFill="1" applyBorder="1" applyAlignment="1" applyProtection="1">
      <alignment horizontal="center" wrapText="1"/>
      <protection locked="0"/>
    </xf>
    <xf numFmtId="49" fontId="7" fillId="0" borderId="29" xfId="0" applyNumberFormat="1" applyFont="1" applyBorder="1" applyAlignment="1" applyProtection="1">
      <alignment horizontal="left"/>
      <protection locked="0"/>
    </xf>
    <xf numFmtId="49" fontId="7" fillId="0" borderId="31" xfId="0" applyNumberFormat="1" applyFont="1" applyBorder="1" applyAlignment="1" applyProtection="1">
      <alignment horizontal="left"/>
      <protection locked="0"/>
    </xf>
    <xf numFmtId="49" fontId="7" fillId="0" borderId="30" xfId="0" applyNumberFormat="1" applyFont="1" applyBorder="1" applyAlignment="1" applyProtection="1">
      <alignment horizontal="left"/>
      <protection locked="0"/>
    </xf>
    <xf numFmtId="0" fontId="0" fillId="2" borderId="29" xfId="0" applyFill="1" applyBorder="1" applyAlignment="1" applyProtection="1">
      <alignment horizontal="left"/>
      <protection locked="0"/>
    </xf>
    <xf numFmtId="0" fontId="0" fillId="2" borderId="30" xfId="0" applyFill="1" applyBorder="1" applyAlignment="1" applyProtection="1">
      <alignment horizontal="left"/>
      <protection locked="0"/>
    </xf>
    <xf numFmtId="0" fontId="7" fillId="2" borderId="29" xfId="0" applyFont="1" applyFill="1" applyBorder="1" applyAlignment="1" applyProtection="1">
      <alignment horizontal="left"/>
      <protection locked="0"/>
    </xf>
    <xf numFmtId="0" fontId="7" fillId="2" borderId="30" xfId="0" applyFont="1" applyFill="1" applyBorder="1" applyAlignment="1" applyProtection="1">
      <alignment horizontal="left"/>
      <protection locked="0"/>
    </xf>
    <xf numFmtId="49" fontId="7" fillId="0" borderId="28" xfId="0" applyNumberFormat="1" applyFont="1" applyBorder="1" applyAlignment="1" applyProtection="1">
      <alignment horizontal="center"/>
      <protection locked="0"/>
    </xf>
    <xf numFmtId="0" fontId="7" fillId="0" borderId="29" xfId="0" applyFont="1" applyBorder="1" applyAlignment="1" applyProtection="1">
      <alignment horizontal="left"/>
      <protection locked="0"/>
    </xf>
    <xf numFmtId="0" fontId="7" fillId="0" borderId="31" xfId="0" applyFont="1" applyBorder="1" applyAlignment="1" applyProtection="1">
      <alignment horizontal="left"/>
      <protection locked="0"/>
    </xf>
    <xf numFmtId="0" fontId="7" fillId="0" borderId="30" xfId="0" applyFont="1" applyBorder="1" applyAlignment="1" applyProtection="1">
      <alignment horizontal="left"/>
      <protection locked="0"/>
    </xf>
    <xf numFmtId="0" fontId="7" fillId="0" borderId="22" xfId="0" applyFont="1" applyBorder="1" applyAlignment="1" applyProtection="1">
      <alignment horizontal="left"/>
      <protection locked="0"/>
    </xf>
    <xf numFmtId="0" fontId="7" fillId="0" borderId="26" xfId="0" applyFont="1" applyBorder="1" applyAlignment="1" applyProtection="1">
      <alignment horizontal="left"/>
      <protection locked="0"/>
    </xf>
    <xf numFmtId="0" fontId="7" fillId="0" borderId="27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center" wrapText="1"/>
      <protection locked="0"/>
    </xf>
    <xf numFmtId="0" fontId="7" fillId="0" borderId="12" xfId="0" applyFont="1" applyBorder="1" applyAlignment="1" applyProtection="1">
      <alignment horizontal="left"/>
      <protection locked="0"/>
    </xf>
    <xf numFmtId="0" fontId="7" fillId="0" borderId="13" xfId="0" applyFont="1" applyBorder="1" applyAlignment="1" applyProtection="1">
      <alignment horizontal="left"/>
      <protection locked="0"/>
    </xf>
    <xf numFmtId="0" fontId="7" fillId="0" borderId="14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0" fontId="4" fillId="0" borderId="10" xfId="0" applyFont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center" wrapText="1"/>
      <protection locked="0"/>
    </xf>
    <xf numFmtId="0" fontId="4" fillId="2" borderId="9" xfId="0" applyFont="1" applyFill="1" applyBorder="1" applyAlignment="1" applyProtection="1">
      <alignment horizontal="center" wrapText="1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 wrapText="1"/>
      <protection locked="0"/>
    </xf>
    <xf numFmtId="0" fontId="17" fillId="0" borderId="7" xfId="0" applyFont="1" applyBorder="1" applyAlignment="1" applyProtection="1">
      <alignment horizontal="center" wrapText="1"/>
      <protection locked="0"/>
    </xf>
    <xf numFmtId="0" fontId="17" fillId="0" borderId="9" xfId="0" applyFont="1" applyBorder="1" applyAlignment="1" applyProtection="1">
      <alignment horizontal="center" wrapText="1"/>
      <protection locked="0"/>
    </xf>
    <xf numFmtId="0" fontId="4" fillId="0" borderId="33" xfId="0" applyFont="1" applyBorder="1" applyAlignment="1" applyProtection="1">
      <alignment horizontal="center" wrapText="1"/>
      <protection locked="0"/>
    </xf>
    <xf numFmtId="0" fontId="7" fillId="2" borderId="12" xfId="0" applyFont="1" applyFill="1" applyBorder="1" applyAlignment="1" applyProtection="1">
      <alignment horizontal="left"/>
      <protection locked="0"/>
    </xf>
    <xf numFmtId="0" fontId="7" fillId="2" borderId="14" xfId="0" applyFont="1" applyFill="1" applyBorder="1" applyAlignment="1" applyProtection="1">
      <alignment horizontal="left"/>
      <protection locked="0"/>
    </xf>
    <xf numFmtId="0" fontId="16" fillId="0" borderId="7" xfId="0" applyFont="1" applyBorder="1" applyAlignment="1" applyProtection="1">
      <alignment horizontal="center"/>
      <protection locked="0"/>
    </xf>
    <xf numFmtId="0" fontId="16" fillId="0" borderId="9" xfId="0" applyFont="1" applyBorder="1" applyAlignment="1" applyProtection="1">
      <alignment horizontal="center"/>
      <protection locked="0"/>
    </xf>
    <xf numFmtId="0" fontId="11" fillId="2" borderId="32" xfId="0" applyFont="1" applyFill="1" applyBorder="1" applyAlignment="1" applyProtection="1">
      <alignment horizontal="left"/>
      <protection locked="0"/>
    </xf>
    <xf numFmtId="0" fontId="11" fillId="2" borderId="9" xfId="0" applyFont="1" applyFill="1" applyBorder="1" applyAlignment="1" applyProtection="1">
      <alignment horizontal="left"/>
      <protection locked="0"/>
    </xf>
    <xf numFmtId="1" fontId="11" fillId="2" borderId="10" xfId="0" applyNumberFormat="1" applyFont="1" applyFill="1" applyBorder="1" applyAlignment="1" applyProtection="1">
      <alignment horizontal="center"/>
      <protection locked="0"/>
    </xf>
    <xf numFmtId="1" fontId="11" fillId="2" borderId="9" xfId="0" applyNumberFormat="1" applyFont="1" applyFill="1" applyBorder="1" applyAlignment="1" applyProtection="1">
      <alignment horizontal="center"/>
      <protection locked="0"/>
    </xf>
    <xf numFmtId="0" fontId="11" fillId="2" borderId="10" xfId="0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 wrapText="1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0" fillId="0" borderId="22" xfId="0" applyFont="1" applyFill="1" applyBorder="1" applyAlignment="1" applyProtection="1">
      <alignment horizontal="left"/>
    </xf>
    <xf numFmtId="0" fontId="0" fillId="0" borderId="26" xfId="0" applyFont="1" applyFill="1" applyBorder="1" applyAlignment="1" applyProtection="1">
      <alignment horizontal="left"/>
    </xf>
    <xf numFmtId="0" fontId="0" fillId="0" borderId="27" xfId="0" applyFont="1" applyFill="1" applyBorder="1" applyAlignment="1" applyProtection="1">
      <alignment horizontal="left"/>
    </xf>
    <xf numFmtId="0" fontId="4" fillId="0" borderId="22" xfId="0" applyFont="1" applyBorder="1" applyAlignment="1" applyProtection="1">
      <alignment horizontal="left" wrapText="1"/>
    </xf>
    <xf numFmtId="0" fontId="4" fillId="0" borderId="26" xfId="0" applyFont="1" applyBorder="1" applyAlignment="1" applyProtection="1">
      <alignment horizontal="left" wrapText="1"/>
    </xf>
    <xf numFmtId="0" fontId="4" fillId="0" borderId="27" xfId="0" applyFont="1" applyBorder="1" applyAlignment="1" applyProtection="1">
      <alignment horizontal="left" wrapText="1"/>
    </xf>
    <xf numFmtId="49" fontId="7" fillId="0" borderId="0" xfId="0" applyNumberFormat="1" applyFont="1" applyBorder="1" applyAlignment="1" applyProtection="1">
      <alignment horizontal="center"/>
      <protection locked="0"/>
    </xf>
    <xf numFmtId="164" fontId="8" fillId="0" borderId="26" xfId="0" applyNumberFormat="1" applyFont="1" applyBorder="1" applyAlignment="1" applyProtection="1">
      <alignment horizontal="left"/>
      <protection locked="0"/>
    </xf>
    <xf numFmtId="0" fontId="18" fillId="0" borderId="18" xfId="0" applyFont="1" applyBorder="1" applyAlignment="1">
      <alignment horizontal="center" vertical="top" wrapText="1"/>
    </xf>
    <xf numFmtId="0" fontId="19" fillId="0" borderId="18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center" wrapText="1"/>
    </xf>
    <xf numFmtId="0" fontId="7" fillId="2" borderId="22" xfId="0" applyFont="1" applyFill="1" applyBorder="1" applyAlignment="1" applyProtection="1">
      <alignment horizontal="center"/>
      <protection locked="0"/>
    </xf>
    <xf numFmtId="0" fontId="7" fillId="2" borderId="27" xfId="0" applyFont="1" applyFill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26" xfId="0" applyFont="1" applyBorder="1" applyAlignment="1" applyProtection="1">
      <alignment horizontal="center"/>
      <protection locked="0"/>
    </xf>
    <xf numFmtId="0" fontId="7" fillId="0" borderId="27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2" borderId="29" xfId="0" applyFont="1" applyFill="1" applyBorder="1" applyAlignment="1" applyProtection="1">
      <alignment horizontal="center"/>
      <protection locked="0"/>
    </xf>
    <xf numFmtId="0" fontId="7" fillId="2" borderId="30" xfId="0" applyFont="1" applyFill="1" applyBorder="1" applyAlignment="1" applyProtection="1">
      <alignment horizontal="center"/>
      <protection locked="0"/>
    </xf>
    <xf numFmtId="49" fontId="7" fillId="0" borderId="29" xfId="0" applyNumberFormat="1" applyFont="1" applyBorder="1" applyAlignment="1" applyProtection="1">
      <alignment horizontal="center"/>
      <protection locked="0"/>
    </xf>
    <xf numFmtId="49" fontId="7" fillId="0" borderId="31" xfId="0" applyNumberFormat="1" applyFont="1" applyBorder="1" applyAlignment="1" applyProtection="1">
      <alignment horizontal="center"/>
      <protection locked="0"/>
    </xf>
    <xf numFmtId="49" fontId="7" fillId="0" borderId="30" xfId="0" applyNumberFormat="1" applyFont="1" applyBorder="1" applyAlignment="1" applyProtection="1">
      <alignment horizontal="center"/>
      <protection locked="0"/>
    </xf>
    <xf numFmtId="49" fontId="7" fillId="0" borderId="22" xfId="0" applyNumberFormat="1" applyFont="1" applyBorder="1" applyAlignment="1" applyProtection="1">
      <alignment horizontal="center"/>
      <protection locked="0"/>
    </xf>
    <xf numFmtId="49" fontId="7" fillId="0" borderId="26" xfId="0" applyNumberFormat="1" applyFont="1" applyBorder="1" applyAlignment="1" applyProtection="1">
      <alignment horizontal="center"/>
      <protection locked="0"/>
    </xf>
    <xf numFmtId="49" fontId="7" fillId="0" borderId="27" xfId="0" applyNumberFormat="1" applyFont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/>
      <protection locked="0"/>
    </xf>
    <xf numFmtId="0" fontId="7" fillId="0" borderId="29" xfId="0" applyFont="1" applyBorder="1" applyAlignment="1" applyProtection="1">
      <alignment horizontal="center"/>
      <protection locked="0"/>
    </xf>
    <xf numFmtId="0" fontId="7" fillId="0" borderId="31" xfId="0" applyFont="1" applyBorder="1" applyAlignment="1" applyProtection="1">
      <alignment horizontal="center"/>
      <protection locked="0"/>
    </xf>
    <xf numFmtId="0" fontId="7" fillId="0" borderId="30" xfId="0" applyFont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horizontal="center"/>
      <protection locked="0"/>
    </xf>
    <xf numFmtId="49" fontId="7" fillId="0" borderId="0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5</xdr:row>
      <xdr:rowOff>9525</xdr:rowOff>
    </xdr:from>
    <xdr:to>
      <xdr:col>19</xdr:col>
      <xdr:colOff>238125</xdr:colOff>
      <xdr:row>22</xdr:row>
      <xdr:rowOff>114300</xdr:rowOff>
    </xdr:to>
    <xdr:sp macro="" textlink="">
      <xdr:nvSpPr>
        <xdr:cNvPr id="2" name="TextBox 1"/>
        <xdr:cNvSpPr txBox="1"/>
      </xdr:nvSpPr>
      <xdr:spPr>
        <a:xfrm>
          <a:off x="104775" y="1733550"/>
          <a:ext cx="8096250" cy="253365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50" b="1" u="sng">
              <a:solidFill>
                <a:srgbClr val="C00000"/>
              </a:solidFill>
              <a:latin typeface="+mn-lt"/>
              <a:ea typeface="+mn-ea"/>
              <a:cs typeface="+mn-cs"/>
            </a:rPr>
            <a:t>Please note that you should only be counting non-transient patients (any</a:t>
          </a:r>
          <a:r>
            <a:rPr lang="en-US" sz="1050" b="1" u="sng" baseline="0">
              <a:solidFill>
                <a:srgbClr val="C00000"/>
              </a:solidFill>
              <a:latin typeface="+mn-lt"/>
              <a:ea typeface="+mn-ea"/>
              <a:cs typeface="+mn-cs"/>
            </a:rPr>
            <a:t> patient that treats in your facility &gt;30 calendar days)</a:t>
          </a:r>
        </a:p>
        <a:p>
          <a:r>
            <a:rPr lang="en-US" sz="1050" b="1">
              <a:solidFill>
                <a:schemeClr val="dk1"/>
              </a:solidFill>
              <a:latin typeface="+mn-lt"/>
              <a:ea typeface="+mn-ea"/>
              <a:cs typeface="+mn-cs"/>
            </a:rPr>
            <a:t>In-center: </a:t>
          </a:r>
          <a:r>
            <a:rPr lang="en-US" sz="1050">
              <a:solidFill>
                <a:schemeClr val="dk1"/>
              </a:solidFill>
              <a:latin typeface="+mn-lt"/>
              <a:ea typeface="+mn-ea"/>
              <a:cs typeface="+mn-cs"/>
            </a:rPr>
            <a:t>Any patient being treated in your facility as an outpatient.</a:t>
          </a:r>
          <a:endParaRPr lang="en-US" sz="1050"/>
        </a:p>
        <a:p>
          <a:r>
            <a:rPr lang="en-US" sz="1050" b="1">
              <a:solidFill>
                <a:schemeClr val="dk1"/>
              </a:solidFill>
              <a:latin typeface="+mn-lt"/>
              <a:ea typeface="+mn-ea"/>
              <a:cs typeface="+mn-cs"/>
            </a:rPr>
            <a:t>Home: </a:t>
          </a:r>
          <a:r>
            <a:rPr lang="en-US" sz="1050">
              <a:solidFill>
                <a:schemeClr val="dk1"/>
              </a:solidFill>
              <a:latin typeface="+mn-lt"/>
              <a:ea typeface="+mn-ea"/>
              <a:cs typeface="+mn-cs"/>
            </a:rPr>
            <a:t>Any patient with a home modality being</a:t>
          </a:r>
          <a:r>
            <a:rPr lang="en-US" sz="1050" baseline="0">
              <a:solidFill>
                <a:schemeClr val="dk1"/>
              </a:solidFill>
              <a:latin typeface="+mn-lt"/>
              <a:ea typeface="+mn-ea"/>
              <a:cs typeface="+mn-cs"/>
            </a:rPr>
            <a:t> treated in their homes (CAPD; CCPD; Home Hemo).</a:t>
          </a:r>
          <a:endParaRPr lang="en-US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050" b="1"/>
            <a:t>4.</a:t>
          </a:r>
          <a:r>
            <a:rPr lang="en-US" sz="1050" b="1" baseline="0"/>
            <a:t>   </a:t>
          </a:r>
          <a:r>
            <a:rPr lang="en-US" sz="1050" b="1"/>
            <a:t>Started for first time ever: </a:t>
          </a:r>
          <a:r>
            <a:rPr lang="en-US" sz="1050" b="0"/>
            <a:t>The</a:t>
          </a:r>
          <a:r>
            <a:rPr lang="en-US" sz="1050" b="0" baseline="0"/>
            <a:t> patient is new to dialysis (your facility submitted an Initial 2728 form).</a:t>
          </a:r>
        </a:p>
        <a:p>
          <a:r>
            <a:rPr lang="en-US" sz="1050" b="1" baseline="0"/>
            <a:t>5.   Restarted: </a:t>
          </a:r>
          <a:r>
            <a:rPr lang="en-US" sz="1050" b="0" baseline="0"/>
            <a:t>A</a:t>
          </a:r>
          <a:r>
            <a:rPr lang="en-US" sz="1050" b="1" baseline="0"/>
            <a:t> </a:t>
          </a:r>
          <a:r>
            <a:rPr lang="en-US" sz="1050" b="0" baseline="0"/>
            <a:t>patient previously on dialysis, recovered function and has now returned to treatment. </a:t>
          </a:r>
        </a:p>
        <a:p>
          <a:r>
            <a:rPr lang="en-US" sz="1050" b="1" baseline="0"/>
            <a:t>6.   Transferred from other dialysis unit: </a:t>
          </a:r>
          <a:r>
            <a:rPr lang="en-US" sz="1050" b="0" baseline="0"/>
            <a:t>Non-transient patient has transferred into your facility from another outpatient dialysis facility.</a:t>
          </a:r>
        </a:p>
        <a:p>
          <a:r>
            <a:rPr lang="en-US" sz="1050" b="1" baseline="0"/>
            <a:t>7.   Returned after transplantation: </a:t>
          </a:r>
          <a:r>
            <a:rPr lang="en-US" sz="1050" b="0" baseline="0"/>
            <a:t>Patient has returned to treatment after his/her transplant failed.</a:t>
          </a:r>
        </a:p>
        <a:p>
          <a:r>
            <a:rPr lang="en-US" sz="1050" b="1" baseline="0"/>
            <a:t>8.   Deaths: </a:t>
          </a:r>
          <a:r>
            <a:rPr lang="en-US" sz="1050" b="0" baseline="0"/>
            <a:t>A non-transient patient on your facility caseload has expired.</a:t>
          </a:r>
        </a:p>
        <a:p>
          <a:r>
            <a:rPr lang="en-US" sz="1050" b="1" baseline="0"/>
            <a:t>9.   Recovered kidney function: </a:t>
          </a:r>
          <a:r>
            <a:rPr lang="en-US" sz="1050" b="0" baseline="0"/>
            <a:t>A patient has regained native kidney function.</a:t>
          </a:r>
        </a:p>
        <a:p>
          <a:r>
            <a:rPr lang="en-US" sz="1050" b="1" baseline="0"/>
            <a:t>10. Received transplant: </a:t>
          </a:r>
          <a:r>
            <a:rPr lang="en-US" sz="1050" b="0" baseline="0"/>
            <a:t>A patient has received a kidney transplant.</a:t>
          </a:r>
        </a:p>
        <a:p>
          <a:r>
            <a:rPr lang="en-US" sz="1050" b="1" baseline="0"/>
            <a:t>11. Transferred to other dialysis unit: </a:t>
          </a:r>
          <a:r>
            <a:rPr lang="en-US" sz="1050" b="0" baseline="0"/>
            <a:t>Non-transient p</a:t>
          </a:r>
          <a:r>
            <a:rPr lang="en-US" sz="10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atient has transferred to another outpatient dialysis facility.</a:t>
          </a:r>
        </a:p>
        <a:p>
          <a:r>
            <a:rPr lang="en-US" sz="1050" b="1" baseline="0"/>
            <a:t>12. Discontinued dialysis: </a:t>
          </a:r>
          <a:r>
            <a:rPr lang="en-US" sz="1050" b="0" baseline="0"/>
            <a:t>A patient has chosen to stop dialysis and has not died within 30 days stopping treatment at your facility.</a:t>
          </a:r>
        </a:p>
        <a:p>
          <a:r>
            <a:rPr lang="en-US" sz="1050" b="1" baseline="0"/>
            <a:t>13. Lost to Follow Up (LTFU): </a:t>
          </a:r>
          <a:r>
            <a:rPr lang="en-US" sz="1050" b="0" baseline="0"/>
            <a:t>A patient has stopped coming for treatment , has made no contact with your facility and you do not have knowledge of the patient's location.</a:t>
          </a:r>
          <a:endParaRPr lang="en-US" sz="1050" b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topLeftCell="A16" workbookViewId="0">
      <selection activeCell="B42" sqref="B42"/>
    </sheetView>
  </sheetViews>
  <sheetFormatPr defaultRowHeight="15" x14ac:dyDescent="0.25"/>
  <cols>
    <col min="1" max="1" width="25.140625" style="23" customWidth="1"/>
    <col min="2" max="2" width="15.28515625" style="23" customWidth="1"/>
    <col min="3" max="3" width="15.28515625" style="23" bestFit="1" customWidth="1"/>
    <col min="4" max="4" width="8.5703125" style="23" customWidth="1"/>
    <col min="5" max="5" width="7.28515625" style="23" customWidth="1"/>
    <col min="6" max="6" width="7.85546875" style="23" customWidth="1"/>
    <col min="7" max="7" width="10.140625" style="23" customWidth="1"/>
    <col min="8" max="8" width="9.28515625" style="23" customWidth="1"/>
    <col min="9" max="9" width="9.85546875" style="23" customWidth="1"/>
    <col min="10" max="10" width="7.140625" style="23" customWidth="1"/>
    <col min="11" max="11" width="6.85546875" style="23" bestFit="1" customWidth="1"/>
    <col min="12" max="12" width="10.5703125" style="23" customWidth="1"/>
    <col min="13" max="13" width="5.42578125" style="23" customWidth="1"/>
    <col min="14" max="16384" width="9.140625" style="23"/>
  </cols>
  <sheetData>
    <row r="1" spans="1:12" ht="15.75" thickBot="1" x14ac:dyDescent="0.3">
      <c r="A1" s="175" t="s">
        <v>6</v>
      </c>
      <c r="B1" s="176"/>
      <c r="C1" s="17" t="s">
        <v>27</v>
      </c>
      <c r="D1" s="177"/>
      <c r="E1" s="178"/>
      <c r="F1" s="17" t="s">
        <v>0</v>
      </c>
      <c r="G1" s="179"/>
      <c r="H1" s="180"/>
      <c r="I1" s="18" t="s">
        <v>7</v>
      </c>
      <c r="J1" s="19">
        <v>43101</v>
      </c>
      <c r="K1" s="20"/>
      <c r="L1" s="21"/>
    </row>
    <row r="2" spans="1:12" ht="15.75" customHeight="1" thickBot="1" x14ac:dyDescent="0.3">
      <c r="A2" s="157" t="s">
        <v>5</v>
      </c>
      <c r="B2" s="157"/>
      <c r="C2" s="157"/>
      <c r="D2" s="157"/>
      <c r="E2" s="157"/>
      <c r="F2" s="157"/>
      <c r="G2" s="157"/>
      <c r="H2" s="157"/>
      <c r="I2" s="181"/>
      <c r="J2" s="22"/>
    </row>
    <row r="3" spans="1:12" ht="15.75" customHeight="1" thickBot="1" x14ac:dyDescent="0.3">
      <c r="A3" s="24"/>
      <c r="B3" s="25"/>
      <c r="C3" s="26"/>
      <c r="D3" s="25"/>
      <c r="E3" s="182" t="s">
        <v>29</v>
      </c>
      <c r="F3" s="182"/>
      <c r="G3" s="182"/>
      <c r="H3" s="182"/>
      <c r="I3" s="27"/>
      <c r="J3" s="173" t="s">
        <v>10</v>
      </c>
      <c r="K3" s="174"/>
    </row>
    <row r="4" spans="1:12" ht="43.5" thickBot="1" x14ac:dyDescent="0.3">
      <c r="A4" s="28" t="s">
        <v>1</v>
      </c>
      <c r="B4" s="29" t="s">
        <v>2</v>
      </c>
      <c r="C4" s="29" t="s">
        <v>12</v>
      </c>
      <c r="D4" s="30" t="s">
        <v>11</v>
      </c>
      <c r="E4" s="165" t="s">
        <v>3</v>
      </c>
      <c r="F4" s="166"/>
      <c r="G4" s="165" t="s">
        <v>4</v>
      </c>
      <c r="H4" s="166"/>
      <c r="I4" s="31" t="s">
        <v>26</v>
      </c>
      <c r="J4" s="32" t="s">
        <v>13</v>
      </c>
      <c r="K4" s="33" t="s">
        <v>9</v>
      </c>
      <c r="L4" s="34" t="s">
        <v>31</v>
      </c>
    </row>
    <row r="5" spans="1:12" ht="15" customHeight="1" x14ac:dyDescent="0.25">
      <c r="A5" s="103"/>
      <c r="B5" s="103"/>
      <c r="C5" s="103"/>
      <c r="D5" s="104"/>
      <c r="E5" s="148"/>
      <c r="F5" s="149"/>
      <c r="G5" s="148"/>
      <c r="H5" s="149"/>
      <c r="I5" s="105"/>
      <c r="J5" s="62"/>
      <c r="K5" s="106"/>
      <c r="L5" s="40" t="s">
        <v>30</v>
      </c>
    </row>
    <row r="6" spans="1:12" ht="15" customHeight="1" x14ac:dyDescent="0.25">
      <c r="A6" s="63"/>
      <c r="B6" s="63"/>
      <c r="C6" s="63"/>
      <c r="D6" s="64"/>
      <c r="E6" s="131"/>
      <c r="F6" s="132"/>
      <c r="G6" s="131"/>
      <c r="H6" s="132"/>
      <c r="I6" s="107"/>
      <c r="J6" s="67"/>
      <c r="K6" s="108"/>
      <c r="L6" s="46" t="s">
        <v>23</v>
      </c>
    </row>
    <row r="7" spans="1:12" ht="15" customHeight="1" x14ac:dyDescent="0.25">
      <c r="A7" s="63"/>
      <c r="B7" s="63"/>
      <c r="C7" s="63"/>
      <c r="D7" s="64"/>
      <c r="E7" s="131"/>
      <c r="F7" s="132"/>
      <c r="G7" s="131"/>
      <c r="H7" s="132"/>
      <c r="I7" s="107"/>
      <c r="J7" s="67"/>
      <c r="K7" s="108"/>
      <c r="L7" s="46" t="s">
        <v>24</v>
      </c>
    </row>
    <row r="8" spans="1:12" ht="15" customHeight="1" thickBot="1" x14ac:dyDescent="0.3">
      <c r="A8" s="63"/>
      <c r="B8" s="63"/>
      <c r="C8" s="63"/>
      <c r="D8" s="64"/>
      <c r="E8" s="109"/>
      <c r="F8" s="110"/>
      <c r="G8" s="171"/>
      <c r="H8" s="172"/>
      <c r="I8" s="113"/>
      <c r="J8" s="73"/>
      <c r="K8" s="114"/>
      <c r="L8" s="52" t="s">
        <v>25</v>
      </c>
    </row>
    <row r="9" spans="1:12" ht="16.5" customHeight="1" thickBot="1" x14ac:dyDescent="0.3">
      <c r="A9" s="157" t="s">
        <v>35</v>
      </c>
      <c r="B9" s="157"/>
      <c r="C9" s="157"/>
      <c r="D9" s="157"/>
      <c r="E9" s="157"/>
      <c r="F9" s="157"/>
      <c r="G9" s="157"/>
      <c r="H9" s="157"/>
      <c r="I9" s="157"/>
      <c r="J9" s="167"/>
      <c r="K9" s="168" t="s">
        <v>36</v>
      </c>
      <c r="L9" s="169"/>
    </row>
    <row r="10" spans="1:12" ht="43.5" customHeight="1" thickBot="1" x14ac:dyDescent="0.3">
      <c r="A10" s="53" t="s">
        <v>1</v>
      </c>
      <c r="B10" s="54" t="s">
        <v>2</v>
      </c>
      <c r="C10" s="29" t="s">
        <v>12</v>
      </c>
      <c r="D10" s="30" t="s">
        <v>11</v>
      </c>
      <c r="E10" s="55" t="s">
        <v>14</v>
      </c>
      <c r="F10" s="56" t="s">
        <v>17</v>
      </c>
      <c r="G10" s="57" t="s">
        <v>29</v>
      </c>
      <c r="H10" s="161" t="s">
        <v>8</v>
      </c>
      <c r="I10" s="162"/>
      <c r="J10" s="170"/>
      <c r="K10" s="32" t="s">
        <v>13</v>
      </c>
      <c r="L10" s="32" t="s">
        <v>77</v>
      </c>
    </row>
    <row r="11" spans="1:12" ht="15" customHeight="1" x14ac:dyDescent="0.25">
      <c r="A11" s="58"/>
      <c r="B11" s="58"/>
      <c r="C11" s="58"/>
      <c r="D11" s="59"/>
      <c r="E11" s="60"/>
      <c r="F11" s="59"/>
      <c r="G11" s="61"/>
      <c r="H11" s="151"/>
      <c r="I11" s="152"/>
      <c r="J11" s="153"/>
      <c r="K11" s="62"/>
      <c r="L11" s="62"/>
    </row>
    <row r="12" spans="1:12" ht="15" customHeight="1" x14ac:dyDescent="0.25">
      <c r="A12" s="63"/>
      <c r="B12" s="63"/>
      <c r="C12" s="63"/>
      <c r="D12" s="64"/>
      <c r="E12" s="65"/>
      <c r="F12" s="64"/>
      <c r="G12" s="66"/>
      <c r="H12" s="154"/>
      <c r="I12" s="155"/>
      <c r="J12" s="156"/>
      <c r="K12" s="67"/>
      <c r="L12" s="67"/>
    </row>
    <row r="13" spans="1:12" ht="15" customHeight="1" x14ac:dyDescent="0.25">
      <c r="A13" s="63"/>
      <c r="B13" s="63"/>
      <c r="C13" s="63"/>
      <c r="D13" s="64"/>
      <c r="E13" s="65"/>
      <c r="F13" s="64"/>
      <c r="G13" s="66"/>
      <c r="H13" s="154"/>
      <c r="I13" s="155"/>
      <c r="J13" s="156"/>
      <c r="K13" s="67"/>
      <c r="L13" s="67"/>
    </row>
    <row r="14" spans="1:12" ht="15" customHeight="1" x14ac:dyDescent="0.25">
      <c r="A14" s="63"/>
      <c r="B14" s="63"/>
      <c r="C14" s="63"/>
      <c r="D14" s="64"/>
      <c r="E14" s="65"/>
      <c r="F14" s="64"/>
      <c r="G14" s="66"/>
      <c r="H14" s="154"/>
      <c r="I14" s="155"/>
      <c r="J14" s="156"/>
      <c r="K14" s="67"/>
      <c r="L14" s="67"/>
    </row>
    <row r="15" spans="1:12" ht="15" customHeight="1" x14ac:dyDescent="0.25">
      <c r="A15" s="63"/>
      <c r="B15" s="63"/>
      <c r="C15" s="63"/>
      <c r="D15" s="64"/>
      <c r="E15" s="65"/>
      <c r="F15" s="64"/>
      <c r="G15" s="66"/>
      <c r="H15" s="154"/>
      <c r="I15" s="155"/>
      <c r="J15" s="156"/>
      <c r="K15" s="67"/>
      <c r="L15" s="67"/>
    </row>
    <row r="16" spans="1:12" ht="15" customHeight="1" x14ac:dyDescent="0.25">
      <c r="A16" s="63"/>
      <c r="B16" s="63"/>
      <c r="C16" s="63"/>
      <c r="D16" s="64"/>
      <c r="E16" s="65"/>
      <c r="F16" s="64"/>
      <c r="G16" s="66"/>
      <c r="H16" s="154"/>
      <c r="I16" s="155"/>
      <c r="J16" s="156"/>
      <c r="K16" s="67"/>
      <c r="L16" s="67"/>
    </row>
    <row r="17" spans="1:13" ht="15" customHeight="1" x14ac:dyDescent="0.25">
      <c r="A17" s="63"/>
      <c r="B17" s="63"/>
      <c r="C17" s="63"/>
      <c r="D17" s="64"/>
      <c r="E17" s="65"/>
      <c r="F17" s="64"/>
      <c r="G17" s="66"/>
      <c r="H17" s="154"/>
      <c r="I17" s="155"/>
      <c r="J17" s="156"/>
      <c r="K17" s="67"/>
      <c r="L17" s="67"/>
    </row>
    <row r="18" spans="1:13" ht="15" customHeight="1" thickBot="1" x14ac:dyDescent="0.3">
      <c r="A18" s="68"/>
      <c r="B18" s="68"/>
      <c r="C18" s="68"/>
      <c r="D18" s="69"/>
      <c r="E18" s="70"/>
      <c r="F18" s="69"/>
      <c r="G18" s="71"/>
      <c r="H18" s="158"/>
      <c r="I18" s="159"/>
      <c r="J18" s="160"/>
      <c r="K18" s="115"/>
      <c r="L18" s="73"/>
    </row>
    <row r="19" spans="1:13" ht="16.5" customHeight="1" thickBot="1" x14ac:dyDescent="0.3">
      <c r="A19" s="157" t="s">
        <v>39</v>
      </c>
      <c r="B19" s="157"/>
      <c r="C19" s="157"/>
      <c r="D19" s="157"/>
      <c r="E19" s="157"/>
      <c r="F19" s="157"/>
      <c r="G19" s="157"/>
      <c r="H19" s="157"/>
      <c r="I19" s="157"/>
      <c r="J19" s="74"/>
    </row>
    <row r="20" spans="1:13" ht="27.75" customHeight="1" thickBot="1" x14ac:dyDescent="0.3">
      <c r="A20" s="28" t="s">
        <v>1</v>
      </c>
      <c r="B20" s="29" t="s">
        <v>2</v>
      </c>
      <c r="C20" s="29" t="s">
        <v>12</v>
      </c>
      <c r="D20" s="30" t="s">
        <v>28</v>
      </c>
      <c r="E20" s="161" t="s">
        <v>34</v>
      </c>
      <c r="F20" s="162"/>
      <c r="G20" s="163"/>
      <c r="H20" s="75" t="s">
        <v>22</v>
      </c>
      <c r="I20" s="141" t="s">
        <v>14</v>
      </c>
      <c r="J20" s="164"/>
      <c r="K20" s="141" t="s">
        <v>79</v>
      </c>
      <c r="L20" s="142"/>
    </row>
    <row r="21" spans="1:13" x14ac:dyDescent="0.25">
      <c r="A21" s="58"/>
      <c r="B21" s="58"/>
      <c r="C21" s="58"/>
      <c r="D21" s="116"/>
      <c r="E21" s="143"/>
      <c r="F21" s="144"/>
      <c r="G21" s="145"/>
      <c r="H21" s="117"/>
      <c r="I21" s="148"/>
      <c r="J21" s="149"/>
      <c r="K21" s="146"/>
      <c r="L21" s="147"/>
    </row>
    <row r="22" spans="1:13" ht="15" customHeight="1" x14ac:dyDescent="0.25">
      <c r="A22" s="63"/>
      <c r="B22" s="63"/>
      <c r="C22" s="63"/>
      <c r="D22" s="64"/>
      <c r="E22" s="139"/>
      <c r="F22" s="124"/>
      <c r="G22" s="140"/>
      <c r="H22" s="118"/>
      <c r="I22" s="131"/>
      <c r="J22" s="132"/>
      <c r="K22" s="129"/>
      <c r="L22" s="130"/>
    </row>
    <row r="23" spans="1:13" ht="15" customHeight="1" x14ac:dyDescent="0.25">
      <c r="A23" s="63"/>
      <c r="B23" s="63"/>
      <c r="C23" s="63"/>
      <c r="D23" s="64"/>
      <c r="E23" s="139"/>
      <c r="F23" s="124"/>
      <c r="G23" s="140"/>
      <c r="H23" s="118"/>
      <c r="I23" s="131"/>
      <c r="J23" s="132"/>
      <c r="K23" s="129"/>
      <c r="L23" s="130"/>
    </row>
    <row r="24" spans="1:13" ht="15" customHeight="1" x14ac:dyDescent="0.25">
      <c r="A24" s="63"/>
      <c r="B24" s="63"/>
      <c r="C24" s="63"/>
      <c r="D24" s="64"/>
      <c r="E24" s="139"/>
      <c r="F24" s="124"/>
      <c r="G24" s="140"/>
      <c r="H24" s="118"/>
      <c r="I24" s="131"/>
      <c r="J24" s="132"/>
      <c r="K24" s="129"/>
      <c r="L24" s="130"/>
    </row>
    <row r="25" spans="1:13" ht="15" customHeight="1" x14ac:dyDescent="0.25">
      <c r="A25" s="63"/>
      <c r="B25" s="63"/>
      <c r="C25" s="63"/>
      <c r="D25" s="64"/>
      <c r="E25" s="139"/>
      <c r="F25" s="124"/>
      <c r="G25" s="140"/>
      <c r="H25" s="118"/>
      <c r="I25" s="131"/>
      <c r="J25" s="132"/>
      <c r="K25" s="129"/>
      <c r="L25" s="130"/>
    </row>
    <row r="26" spans="1:13" ht="15" customHeight="1" x14ac:dyDescent="0.25">
      <c r="A26" s="63"/>
      <c r="B26" s="63"/>
      <c r="C26" s="63"/>
      <c r="D26" s="64"/>
      <c r="E26" s="139"/>
      <c r="F26" s="124"/>
      <c r="G26" s="140"/>
      <c r="H26" s="118"/>
      <c r="I26" s="131"/>
      <c r="J26" s="132"/>
      <c r="K26" s="129"/>
      <c r="L26" s="130"/>
    </row>
    <row r="27" spans="1:13" ht="15" customHeight="1" x14ac:dyDescent="0.25">
      <c r="A27" s="63"/>
      <c r="B27" s="63"/>
      <c r="C27" s="63"/>
      <c r="D27" s="64"/>
      <c r="E27" s="139"/>
      <c r="F27" s="124"/>
      <c r="G27" s="140"/>
      <c r="H27" s="118"/>
      <c r="I27" s="131"/>
      <c r="J27" s="132"/>
      <c r="K27" s="129"/>
      <c r="L27" s="130"/>
    </row>
    <row r="28" spans="1:13" x14ac:dyDescent="0.25">
      <c r="A28" s="63"/>
      <c r="B28" s="63"/>
      <c r="C28" s="63"/>
      <c r="D28" s="64"/>
      <c r="E28" s="139"/>
      <c r="F28" s="124"/>
      <c r="G28" s="140"/>
      <c r="H28" s="119"/>
      <c r="I28" s="131"/>
      <c r="J28" s="132"/>
      <c r="K28" s="129"/>
      <c r="L28" s="130"/>
    </row>
    <row r="29" spans="1:13" x14ac:dyDescent="0.25">
      <c r="A29" s="124"/>
      <c r="B29" s="124"/>
      <c r="C29" s="120"/>
      <c r="D29" s="125"/>
      <c r="E29" s="125"/>
      <c r="F29" s="125"/>
      <c r="G29" s="121"/>
      <c r="H29" s="122"/>
      <c r="I29" s="126"/>
      <c r="J29" s="126"/>
      <c r="K29" s="126"/>
      <c r="L29" s="126"/>
    </row>
    <row r="30" spans="1:13" x14ac:dyDescent="0.25">
      <c r="A30" s="120" t="s">
        <v>80</v>
      </c>
      <c r="B30" s="120"/>
      <c r="C30" s="120"/>
      <c r="D30" s="127" t="s">
        <v>81</v>
      </c>
      <c r="E30" s="127"/>
      <c r="F30" s="127"/>
      <c r="G30" s="120"/>
      <c r="H30" s="122"/>
      <c r="I30" s="128" t="s">
        <v>82</v>
      </c>
      <c r="J30" s="128"/>
      <c r="K30" s="128"/>
      <c r="L30" s="128"/>
      <c r="M30" s="123"/>
    </row>
    <row r="31" spans="1:13" x14ac:dyDescent="0.25">
      <c r="A31" s="81"/>
      <c r="B31" s="81"/>
      <c r="C31" s="81"/>
      <c r="D31" s="82"/>
      <c r="E31" s="189"/>
      <c r="F31" s="189"/>
      <c r="G31" s="189"/>
      <c r="H31" s="83"/>
    </row>
    <row r="32" spans="1:13" ht="15" customHeight="1" x14ac:dyDescent="0.25">
      <c r="A32" s="84" t="s">
        <v>78</v>
      </c>
      <c r="B32" s="84" t="s">
        <v>75</v>
      </c>
      <c r="C32" s="84" t="s">
        <v>76</v>
      </c>
      <c r="D32" s="85"/>
      <c r="E32" s="86"/>
      <c r="F32" s="136" t="s">
        <v>33</v>
      </c>
      <c r="G32" s="137"/>
      <c r="H32" s="138"/>
      <c r="I32" s="87" t="s">
        <v>75</v>
      </c>
      <c r="J32" s="88" t="s">
        <v>76</v>
      </c>
    </row>
    <row r="33" spans="1:10" x14ac:dyDescent="0.25">
      <c r="A33" s="89" t="s">
        <v>15</v>
      </c>
      <c r="B33" s="91">
        <f>COUNTIFS(E11:E18,"New", G11:G18,"InCtr Hemo")</f>
        <v>0</v>
      </c>
      <c r="C33" s="91">
        <f>COUNTIFS(E11:E18,"New",G11:G18, "&lt;&gt;InCtr Hemo")</f>
        <v>0</v>
      </c>
      <c r="F33" s="133" t="s">
        <v>19</v>
      </c>
      <c r="G33" s="134"/>
      <c r="H33" s="135"/>
      <c r="I33" s="92">
        <f>COUNTIFS(I21:I28, "Death", K21:K28, "InCtr Hemo")</f>
        <v>0</v>
      </c>
      <c r="J33" s="92">
        <f>COUNTIFS(I21:I28, "Death", K21:K28, "&lt;&gt;InCtr Hemo")</f>
        <v>0</v>
      </c>
    </row>
    <row r="34" spans="1:10" x14ac:dyDescent="0.25">
      <c r="A34" s="89" t="s">
        <v>18</v>
      </c>
      <c r="B34" s="91">
        <f>COUNTIFS(E11:E18,"Restart", G11:G18,"InCtr Hemo")</f>
        <v>0</v>
      </c>
      <c r="C34" s="91">
        <f>COUNTIFS(E11:E18,"Restart",G11:G18, "&lt;&gt;InCtr Hemo")</f>
        <v>0</v>
      </c>
      <c r="F34" s="133" t="s">
        <v>38</v>
      </c>
      <c r="G34" s="134"/>
      <c r="H34" s="135"/>
      <c r="I34" s="92">
        <f>COUNTIFS(I21:I28, "Discontinue", K21:K28, "InCtr Hemo")</f>
        <v>0</v>
      </c>
      <c r="J34" s="92">
        <f>COUNTIFS(I21:I28, "Discontinue", K21:K28, "&lt;&gt;InCtr Hemo")</f>
        <v>0</v>
      </c>
    </row>
    <row r="35" spans="1:10" x14ac:dyDescent="0.25">
      <c r="A35" s="89" t="s">
        <v>16</v>
      </c>
      <c r="B35" s="91">
        <f>COUNTIFS(E11:E18,"Transfer In", G11:G18,"InCtr Hemo")</f>
        <v>0</v>
      </c>
      <c r="C35" s="91">
        <f>COUNTIFS(E11:E18,"Transfer In",G11:G18, "&lt;&gt;InCtr Hemo")</f>
        <v>0</v>
      </c>
      <c r="F35" s="133" t="s">
        <v>42</v>
      </c>
      <c r="G35" s="134"/>
      <c r="H35" s="135"/>
      <c r="I35" s="92">
        <f>COUNTIFS(I21:I28, "Recover Function", K21:K28, "InCtr Hemo")</f>
        <v>0</v>
      </c>
      <c r="J35" s="92">
        <f>COUNTIFS(I21:I28, "Recover Function", K21:K28, "&lt;&gt;InCtr Hemo")</f>
        <v>0</v>
      </c>
    </row>
    <row r="36" spans="1:10" x14ac:dyDescent="0.25">
      <c r="A36" s="89" t="s">
        <v>40</v>
      </c>
      <c r="B36" s="91">
        <f>COUNTIFS(E11:E18,"Transpl Fail", G11:G18,"InCtr Hemo")</f>
        <v>0</v>
      </c>
      <c r="C36" s="91">
        <f>COUNTIFS(E11:E18,"Transpl Fail",G11:G18, "&lt;&gt;InCtr Hemo")</f>
        <v>0</v>
      </c>
      <c r="F36" s="133" t="s">
        <v>41</v>
      </c>
      <c r="G36" s="134"/>
      <c r="H36" s="135"/>
      <c r="I36" s="92">
        <f>COUNTIFS(I21:J28, "Acute", K21:L28, "InCtr Hemo")</f>
        <v>0</v>
      </c>
      <c r="J36" s="92">
        <f>COUNTIFS(I21:I28, "Acute", K21:K28, "&lt;&gt;.InCtr Hemo")</f>
        <v>0</v>
      </c>
    </row>
    <row r="37" spans="1:10" x14ac:dyDescent="0.25">
      <c r="F37" s="133" t="s">
        <v>20</v>
      </c>
      <c r="G37" s="134"/>
      <c r="H37" s="135"/>
      <c r="I37" s="92">
        <f>COUNTIFS(I21:I28, "Transplant", K21:K28, "InCtr Hemo")</f>
        <v>0</v>
      </c>
      <c r="J37" s="92">
        <f>COUNTIFS(I21:I28, "Transplant", K21:K28, "&lt;&gt;InCtr Hemo")</f>
        <v>0</v>
      </c>
    </row>
    <row r="38" spans="1:10" x14ac:dyDescent="0.25">
      <c r="F38" s="133" t="s">
        <v>37</v>
      </c>
      <c r="G38" s="134"/>
      <c r="H38" s="135"/>
      <c r="I38" s="92">
        <f>COUNTIFS(I21:I28, "Transfer", K21:K28, "InCtr Hemo")</f>
        <v>0</v>
      </c>
      <c r="J38" s="92">
        <f>COUNTIFS(I21:I28, "Transfer", K21:K28, "&lt;&gt;InCtr Hemo")</f>
        <v>0</v>
      </c>
    </row>
    <row r="39" spans="1:10" x14ac:dyDescent="0.25">
      <c r="F39" s="133" t="s">
        <v>32</v>
      </c>
      <c r="G39" s="134"/>
      <c r="H39" s="135"/>
      <c r="I39" s="92">
        <f>COUNTIFS(I21:I28, "Other/LTFU", K21:K28, "InCtr Hemo")</f>
        <v>0</v>
      </c>
      <c r="J39" s="92">
        <f>COUNTIFS(I21:I28, "Other/LTFU", K21:K28, "&lt;&gt;InCtr Hemo")</f>
        <v>0</v>
      </c>
    </row>
    <row r="40" spans="1:10" x14ac:dyDescent="0.25">
      <c r="F40" s="133" t="s">
        <v>21</v>
      </c>
      <c r="G40" s="134"/>
      <c r="H40" s="135"/>
      <c r="I40" s="92">
        <f>COUNTIFS(I21:I28, "IVD", K21:K28, "InCtr Hemo")</f>
        <v>0</v>
      </c>
      <c r="J40" s="92">
        <f>COUNTIFS(I21:I28, "IVD", K21:K28, "&lt;&gt;InCtr Hemo")</f>
        <v>0</v>
      </c>
    </row>
  </sheetData>
  <sheetProtection password="CCE3" sheet="1" objects="1" scenarios="1"/>
  <mergeCells count="69">
    <mergeCell ref="J3:K3"/>
    <mergeCell ref="A1:B1"/>
    <mergeCell ref="D1:E1"/>
    <mergeCell ref="G1:H1"/>
    <mergeCell ref="A2:I2"/>
    <mergeCell ref="E3:H3"/>
    <mergeCell ref="E4:F4"/>
    <mergeCell ref="G4:H4"/>
    <mergeCell ref="A9:J9"/>
    <mergeCell ref="K9:L9"/>
    <mergeCell ref="H10:J10"/>
    <mergeCell ref="E5:F5"/>
    <mergeCell ref="G5:H5"/>
    <mergeCell ref="E6:F6"/>
    <mergeCell ref="E7:F7"/>
    <mergeCell ref="G7:H7"/>
    <mergeCell ref="G8:H8"/>
    <mergeCell ref="G6:H6"/>
    <mergeCell ref="F40:H40"/>
    <mergeCell ref="E28:G28"/>
    <mergeCell ref="E31:G31"/>
    <mergeCell ref="H11:J11"/>
    <mergeCell ref="H12:J12"/>
    <mergeCell ref="E25:G25"/>
    <mergeCell ref="A19:I19"/>
    <mergeCell ref="H13:J13"/>
    <mergeCell ref="H18:J18"/>
    <mergeCell ref="E20:G20"/>
    <mergeCell ref="I20:J20"/>
    <mergeCell ref="H14:J14"/>
    <mergeCell ref="H15:J15"/>
    <mergeCell ref="H16:J16"/>
    <mergeCell ref="H17:J17"/>
    <mergeCell ref="F39:H39"/>
    <mergeCell ref="K20:L20"/>
    <mergeCell ref="E23:G23"/>
    <mergeCell ref="K23:L23"/>
    <mergeCell ref="E24:G24"/>
    <mergeCell ref="K24:L24"/>
    <mergeCell ref="I23:J23"/>
    <mergeCell ref="I24:J24"/>
    <mergeCell ref="E21:G21"/>
    <mergeCell ref="K21:L21"/>
    <mergeCell ref="E22:G22"/>
    <mergeCell ref="K22:L22"/>
    <mergeCell ref="I21:J21"/>
    <mergeCell ref="I22:J22"/>
    <mergeCell ref="K25:L25"/>
    <mergeCell ref="E26:G26"/>
    <mergeCell ref="K26:L26"/>
    <mergeCell ref="I25:J25"/>
    <mergeCell ref="I26:J26"/>
    <mergeCell ref="K28:L28"/>
    <mergeCell ref="I27:J27"/>
    <mergeCell ref="I28:J28"/>
    <mergeCell ref="F38:H38"/>
    <mergeCell ref="F32:H32"/>
    <mergeCell ref="E27:G27"/>
    <mergeCell ref="K27:L27"/>
    <mergeCell ref="F33:H33"/>
    <mergeCell ref="F34:H34"/>
    <mergeCell ref="F35:H35"/>
    <mergeCell ref="F36:H36"/>
    <mergeCell ref="F37:H37"/>
    <mergeCell ref="A29:B29"/>
    <mergeCell ref="D29:F29"/>
    <mergeCell ref="I29:L29"/>
    <mergeCell ref="D30:F30"/>
    <mergeCell ref="I30:L30"/>
  </mergeCells>
  <dataValidations count="18">
    <dataValidation type="list" allowBlank="1" showInputMessage="1" showErrorMessage="1" sqref="G11:G18 E5:H8">
      <formula1>$L$5:$L$8</formula1>
    </dataValidation>
    <dataValidation type="list" allowBlank="1" showInputMessage="1" showErrorMessage="1" sqref="K27:L27">
      <formula1>L5:L8</formula1>
    </dataValidation>
    <dataValidation type="list" allowBlank="1" showInputMessage="1" showErrorMessage="1" sqref="K26:L26">
      <formula1>L5:L8</formula1>
    </dataValidation>
    <dataValidation type="list" allowBlank="1" showInputMessage="1" showErrorMessage="1" sqref="K25:L25">
      <formula1>L5:L8</formula1>
    </dataValidation>
    <dataValidation type="list" allowBlank="1" showInputMessage="1" showErrorMessage="1" sqref="K24:L24">
      <formula1>L5:L8</formula1>
    </dataValidation>
    <dataValidation type="list" allowBlank="1" showInputMessage="1" showErrorMessage="1" sqref="K21:L21">
      <formula1>L5:L8</formula1>
    </dataValidation>
    <dataValidation type="list" allowBlank="1" showInputMessage="1" showErrorMessage="1" sqref="K23:L23">
      <formula1>L5:L8</formula1>
    </dataValidation>
    <dataValidation type="list" allowBlank="1" showInputMessage="1" showErrorMessage="1" sqref="K22:L22">
      <formula1>L5:L8</formula1>
    </dataValidation>
    <dataValidation type="list" allowBlank="1" showInputMessage="1" showErrorMessage="1" sqref="K28:L28">
      <formula1>L5:L8</formula1>
    </dataValidation>
    <dataValidation type="list" allowBlank="1" showInputMessage="1" showErrorMessage="1" sqref="I28:J28">
      <formula1>F33:F40</formula1>
    </dataValidation>
    <dataValidation type="list" allowBlank="1" showInputMessage="1" showErrorMessage="1" sqref="I27:J27">
      <formula1>F33:F40</formula1>
    </dataValidation>
    <dataValidation type="list" allowBlank="1" showInputMessage="1" showErrorMessage="1" sqref="I26:J26">
      <formula1>F33:F40</formula1>
    </dataValidation>
    <dataValidation type="list" allowBlank="1" showInputMessage="1" showErrorMessage="1" sqref="I25:J25">
      <formula1>F33:F40</formula1>
    </dataValidation>
    <dataValidation type="list" allowBlank="1" showInputMessage="1" showErrorMessage="1" sqref="I24:J24">
      <formula1>F33:F40</formula1>
    </dataValidation>
    <dataValidation type="list" allowBlank="1" showInputMessage="1" showErrorMessage="1" sqref="I23:J23">
      <formula1>F33:F40</formula1>
    </dataValidation>
    <dataValidation type="list" allowBlank="1" showInputMessage="1" showErrorMessage="1" sqref="I22:J22">
      <formula1>F33:F40</formula1>
    </dataValidation>
    <dataValidation type="list" allowBlank="1" showInputMessage="1" showErrorMessage="1" sqref="I21:J21">
      <formula1>F33:F40</formula1>
    </dataValidation>
    <dataValidation type="list" allowBlank="1" showInputMessage="1" showErrorMessage="1" sqref="E11:E18">
      <formula1>$A$33:$A$36</formula1>
    </dataValidation>
  </dataValidations>
  <pageMargins left="0.25" right="0.25" top="0.75" bottom="0.5" header="0.3" footer="0.3"/>
  <pageSetup orientation="landscape" r:id="rId1"/>
  <headerFooter>
    <oddHeader>&amp;CMOTNHLY CASELOAD CHANGES / CENSUS REPORT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10" workbookViewId="0">
      <selection activeCell="A32" sqref="A32:J40"/>
    </sheetView>
  </sheetViews>
  <sheetFormatPr defaultRowHeight="15" x14ac:dyDescent="0.25"/>
  <cols>
    <col min="1" max="1" width="25.140625" style="23" customWidth="1"/>
    <col min="2" max="2" width="15.28515625" style="23" customWidth="1"/>
    <col min="3" max="3" width="15.28515625" style="23" bestFit="1" customWidth="1"/>
    <col min="4" max="4" width="8.5703125" style="23" customWidth="1"/>
    <col min="5" max="5" width="7.28515625" style="23" customWidth="1"/>
    <col min="6" max="6" width="7.85546875" style="23" customWidth="1"/>
    <col min="7" max="7" width="10.140625" style="23" customWidth="1"/>
    <col min="8" max="8" width="9.28515625" style="23" customWidth="1"/>
    <col min="9" max="9" width="9.85546875" style="23" customWidth="1"/>
    <col min="10" max="10" width="7.140625" style="23" customWidth="1"/>
    <col min="11" max="11" width="6.85546875" style="23" bestFit="1" customWidth="1"/>
    <col min="12" max="12" width="10.5703125" style="23" customWidth="1"/>
    <col min="13" max="13" width="5.42578125" style="23" customWidth="1"/>
    <col min="14" max="16384" width="9.140625" style="23"/>
  </cols>
  <sheetData>
    <row r="1" spans="1:12" ht="15.75" thickBot="1" x14ac:dyDescent="0.3">
      <c r="A1" s="175" t="s">
        <v>6</v>
      </c>
      <c r="B1" s="176"/>
      <c r="C1" s="17" t="s">
        <v>27</v>
      </c>
      <c r="D1" s="177"/>
      <c r="E1" s="178"/>
      <c r="F1" s="17" t="s">
        <v>0</v>
      </c>
      <c r="G1" s="179"/>
      <c r="H1" s="180"/>
      <c r="I1" s="18" t="s">
        <v>7</v>
      </c>
      <c r="J1" s="19">
        <v>43374</v>
      </c>
      <c r="K1" s="20"/>
      <c r="L1" s="21"/>
    </row>
    <row r="2" spans="1:12" ht="15.75" customHeight="1" thickBot="1" x14ac:dyDescent="0.3">
      <c r="A2" s="157" t="s">
        <v>5</v>
      </c>
      <c r="B2" s="157"/>
      <c r="C2" s="157"/>
      <c r="D2" s="157"/>
      <c r="E2" s="157"/>
      <c r="F2" s="157"/>
      <c r="G2" s="157"/>
      <c r="H2" s="157"/>
      <c r="I2" s="181"/>
      <c r="J2" s="22"/>
    </row>
    <row r="3" spans="1:12" ht="15.75" customHeight="1" thickBot="1" x14ac:dyDescent="0.3">
      <c r="A3" s="24"/>
      <c r="B3" s="25"/>
      <c r="C3" s="26"/>
      <c r="D3" s="25"/>
      <c r="E3" s="182" t="s">
        <v>29</v>
      </c>
      <c r="F3" s="182"/>
      <c r="G3" s="182"/>
      <c r="H3" s="182"/>
      <c r="I3" s="27"/>
      <c r="J3" s="173" t="s">
        <v>10</v>
      </c>
      <c r="K3" s="174"/>
    </row>
    <row r="4" spans="1:12" ht="43.5" thickBot="1" x14ac:dyDescent="0.3">
      <c r="A4" s="28" t="s">
        <v>1</v>
      </c>
      <c r="B4" s="29" t="s">
        <v>2</v>
      </c>
      <c r="C4" s="29" t="s">
        <v>12</v>
      </c>
      <c r="D4" s="30" t="s">
        <v>11</v>
      </c>
      <c r="E4" s="165" t="s">
        <v>3</v>
      </c>
      <c r="F4" s="166"/>
      <c r="G4" s="165" t="s">
        <v>4</v>
      </c>
      <c r="H4" s="166"/>
      <c r="I4" s="31" t="s">
        <v>26</v>
      </c>
      <c r="J4" s="32" t="s">
        <v>13</v>
      </c>
      <c r="K4" s="33" t="s">
        <v>9</v>
      </c>
      <c r="L4" s="34" t="s">
        <v>31</v>
      </c>
    </row>
    <row r="5" spans="1:12" ht="15" customHeight="1" x14ac:dyDescent="0.25">
      <c r="A5" s="103"/>
      <c r="B5" s="103"/>
      <c r="C5" s="103"/>
      <c r="D5" s="104"/>
      <c r="E5" s="148"/>
      <c r="F5" s="149"/>
      <c r="G5" s="148"/>
      <c r="H5" s="149"/>
      <c r="I5" s="105"/>
      <c r="J5" s="62"/>
      <c r="K5" s="106"/>
      <c r="L5" s="40" t="s">
        <v>30</v>
      </c>
    </row>
    <row r="6" spans="1:12" ht="15" customHeight="1" x14ac:dyDescent="0.25">
      <c r="A6" s="63"/>
      <c r="B6" s="63"/>
      <c r="C6" s="63"/>
      <c r="D6" s="64"/>
      <c r="E6" s="131"/>
      <c r="F6" s="132"/>
      <c r="G6" s="131"/>
      <c r="H6" s="132"/>
      <c r="I6" s="107"/>
      <c r="J6" s="67"/>
      <c r="K6" s="108"/>
      <c r="L6" s="46" t="s">
        <v>23</v>
      </c>
    </row>
    <row r="7" spans="1:12" ht="15" customHeight="1" x14ac:dyDescent="0.25">
      <c r="A7" s="63"/>
      <c r="B7" s="63"/>
      <c r="C7" s="63"/>
      <c r="D7" s="64"/>
      <c r="E7" s="131"/>
      <c r="F7" s="132"/>
      <c r="G7" s="131"/>
      <c r="H7" s="132"/>
      <c r="I7" s="107"/>
      <c r="J7" s="67"/>
      <c r="K7" s="108"/>
      <c r="L7" s="46" t="s">
        <v>24</v>
      </c>
    </row>
    <row r="8" spans="1:12" ht="15" customHeight="1" thickBot="1" x14ac:dyDescent="0.3">
      <c r="A8" s="63"/>
      <c r="B8" s="63"/>
      <c r="C8" s="63"/>
      <c r="D8" s="64"/>
      <c r="E8" s="111"/>
      <c r="F8" s="112"/>
      <c r="G8" s="171"/>
      <c r="H8" s="172"/>
      <c r="I8" s="113"/>
      <c r="J8" s="73"/>
      <c r="K8" s="114"/>
      <c r="L8" s="52" t="s">
        <v>25</v>
      </c>
    </row>
    <row r="9" spans="1:12" ht="16.5" customHeight="1" thickBot="1" x14ac:dyDescent="0.3">
      <c r="A9" s="157" t="s">
        <v>35</v>
      </c>
      <c r="B9" s="157"/>
      <c r="C9" s="157"/>
      <c r="D9" s="157"/>
      <c r="E9" s="157"/>
      <c r="F9" s="157"/>
      <c r="G9" s="157"/>
      <c r="H9" s="157"/>
      <c r="I9" s="157"/>
      <c r="J9" s="167"/>
      <c r="K9" s="168" t="s">
        <v>36</v>
      </c>
      <c r="L9" s="169"/>
    </row>
    <row r="10" spans="1:12" ht="43.5" customHeight="1" thickBot="1" x14ac:dyDescent="0.3">
      <c r="A10" s="53" t="s">
        <v>1</v>
      </c>
      <c r="B10" s="54" t="s">
        <v>2</v>
      </c>
      <c r="C10" s="29" t="s">
        <v>12</v>
      </c>
      <c r="D10" s="30" t="s">
        <v>11</v>
      </c>
      <c r="E10" s="55" t="s">
        <v>14</v>
      </c>
      <c r="F10" s="56" t="s">
        <v>17</v>
      </c>
      <c r="G10" s="57" t="s">
        <v>29</v>
      </c>
      <c r="H10" s="161" t="s">
        <v>8</v>
      </c>
      <c r="I10" s="162"/>
      <c r="J10" s="170"/>
      <c r="K10" s="32" t="s">
        <v>13</v>
      </c>
      <c r="L10" s="32" t="s">
        <v>77</v>
      </c>
    </row>
    <row r="11" spans="1:12" ht="15" customHeight="1" x14ac:dyDescent="0.25">
      <c r="A11" s="58"/>
      <c r="B11" s="58"/>
      <c r="C11" s="58"/>
      <c r="D11" s="59"/>
      <c r="E11" s="60"/>
      <c r="F11" s="59"/>
      <c r="G11" s="61"/>
      <c r="H11" s="151"/>
      <c r="I11" s="152"/>
      <c r="J11" s="153"/>
      <c r="K11" s="62"/>
      <c r="L11" s="62"/>
    </row>
    <row r="12" spans="1:12" ht="15" customHeight="1" x14ac:dyDescent="0.25">
      <c r="A12" s="63"/>
      <c r="B12" s="63"/>
      <c r="C12" s="63"/>
      <c r="D12" s="64"/>
      <c r="E12" s="65"/>
      <c r="F12" s="64"/>
      <c r="G12" s="66"/>
      <c r="H12" s="154"/>
      <c r="I12" s="155"/>
      <c r="J12" s="156"/>
      <c r="K12" s="67"/>
      <c r="L12" s="67"/>
    </row>
    <row r="13" spans="1:12" ht="15" customHeight="1" x14ac:dyDescent="0.25">
      <c r="A13" s="63"/>
      <c r="B13" s="63"/>
      <c r="C13" s="63"/>
      <c r="D13" s="64"/>
      <c r="E13" s="65"/>
      <c r="F13" s="64"/>
      <c r="G13" s="66"/>
      <c r="H13" s="154"/>
      <c r="I13" s="155"/>
      <c r="J13" s="156"/>
      <c r="K13" s="67"/>
      <c r="L13" s="67"/>
    </row>
    <row r="14" spans="1:12" ht="15" customHeight="1" x14ac:dyDescent="0.25">
      <c r="A14" s="63"/>
      <c r="B14" s="63"/>
      <c r="C14" s="63"/>
      <c r="D14" s="64"/>
      <c r="E14" s="65"/>
      <c r="F14" s="64"/>
      <c r="G14" s="66"/>
      <c r="H14" s="154"/>
      <c r="I14" s="155"/>
      <c r="J14" s="156"/>
      <c r="K14" s="67"/>
      <c r="L14" s="67"/>
    </row>
    <row r="15" spans="1:12" ht="15" customHeight="1" x14ac:dyDescent="0.25">
      <c r="A15" s="63"/>
      <c r="B15" s="63"/>
      <c r="C15" s="63"/>
      <c r="D15" s="64"/>
      <c r="E15" s="65"/>
      <c r="F15" s="64"/>
      <c r="G15" s="66"/>
      <c r="H15" s="154"/>
      <c r="I15" s="155"/>
      <c r="J15" s="156"/>
      <c r="K15" s="67"/>
      <c r="L15" s="67"/>
    </row>
    <row r="16" spans="1:12" ht="15" customHeight="1" x14ac:dyDescent="0.25">
      <c r="A16" s="63"/>
      <c r="B16" s="63"/>
      <c r="C16" s="63"/>
      <c r="D16" s="64"/>
      <c r="E16" s="65"/>
      <c r="F16" s="64"/>
      <c r="G16" s="66"/>
      <c r="H16" s="154"/>
      <c r="I16" s="155"/>
      <c r="J16" s="156"/>
      <c r="K16" s="67"/>
      <c r="L16" s="67"/>
    </row>
    <row r="17" spans="1:13" ht="15" customHeight="1" x14ac:dyDescent="0.25">
      <c r="A17" s="63"/>
      <c r="B17" s="63"/>
      <c r="C17" s="63"/>
      <c r="D17" s="64"/>
      <c r="E17" s="65"/>
      <c r="F17" s="64"/>
      <c r="G17" s="66"/>
      <c r="H17" s="154"/>
      <c r="I17" s="155"/>
      <c r="J17" s="156"/>
      <c r="K17" s="67"/>
      <c r="L17" s="67"/>
    </row>
    <row r="18" spans="1:13" ht="15" customHeight="1" thickBot="1" x14ac:dyDescent="0.3">
      <c r="A18" s="68"/>
      <c r="B18" s="68"/>
      <c r="C18" s="68"/>
      <c r="D18" s="69"/>
      <c r="E18" s="70"/>
      <c r="F18" s="69"/>
      <c r="G18" s="71"/>
      <c r="H18" s="158"/>
      <c r="I18" s="159"/>
      <c r="J18" s="160"/>
      <c r="K18" s="115"/>
      <c r="L18" s="73"/>
    </row>
    <row r="19" spans="1:13" ht="16.5" customHeight="1" thickBot="1" x14ac:dyDescent="0.3">
      <c r="A19" s="157" t="s">
        <v>39</v>
      </c>
      <c r="B19" s="157"/>
      <c r="C19" s="157"/>
      <c r="D19" s="157"/>
      <c r="E19" s="157"/>
      <c r="F19" s="157"/>
      <c r="G19" s="157"/>
      <c r="H19" s="157"/>
      <c r="I19" s="157"/>
      <c r="J19" s="74"/>
    </row>
    <row r="20" spans="1:13" ht="27.75" customHeight="1" thickBot="1" x14ac:dyDescent="0.3">
      <c r="A20" s="28" t="s">
        <v>1</v>
      </c>
      <c r="B20" s="29" t="s">
        <v>2</v>
      </c>
      <c r="C20" s="29" t="s">
        <v>12</v>
      </c>
      <c r="D20" s="30" t="s">
        <v>28</v>
      </c>
      <c r="E20" s="161" t="s">
        <v>34</v>
      </c>
      <c r="F20" s="162"/>
      <c r="G20" s="163"/>
      <c r="H20" s="102" t="s">
        <v>22</v>
      </c>
      <c r="I20" s="141" t="s">
        <v>14</v>
      </c>
      <c r="J20" s="164"/>
      <c r="K20" s="141" t="s">
        <v>79</v>
      </c>
      <c r="L20" s="142"/>
    </row>
    <row r="21" spans="1:13" x14ac:dyDescent="0.25">
      <c r="A21" s="58"/>
      <c r="B21" s="58"/>
      <c r="C21" s="58"/>
      <c r="D21" s="116"/>
      <c r="E21" s="143"/>
      <c r="F21" s="144"/>
      <c r="G21" s="145"/>
      <c r="H21" s="117"/>
      <c r="I21" s="148"/>
      <c r="J21" s="149"/>
      <c r="K21" s="146"/>
      <c r="L21" s="147"/>
    </row>
    <row r="22" spans="1:13" ht="15" customHeight="1" x14ac:dyDescent="0.25">
      <c r="A22" s="63"/>
      <c r="B22" s="63"/>
      <c r="C22" s="63"/>
      <c r="D22" s="64"/>
      <c r="E22" s="139"/>
      <c r="F22" s="124"/>
      <c r="G22" s="140"/>
      <c r="H22" s="118"/>
      <c r="I22" s="131"/>
      <c r="J22" s="132"/>
      <c r="K22" s="129"/>
      <c r="L22" s="130"/>
    </row>
    <row r="23" spans="1:13" ht="15" customHeight="1" x14ac:dyDescent="0.25">
      <c r="A23" s="63"/>
      <c r="B23" s="63"/>
      <c r="C23" s="63"/>
      <c r="D23" s="64"/>
      <c r="E23" s="139"/>
      <c r="F23" s="124"/>
      <c r="G23" s="140"/>
      <c r="H23" s="118"/>
      <c r="I23" s="131"/>
      <c r="J23" s="132"/>
      <c r="K23" s="129"/>
      <c r="L23" s="130"/>
    </row>
    <row r="24" spans="1:13" ht="15" customHeight="1" x14ac:dyDescent="0.25">
      <c r="A24" s="63"/>
      <c r="B24" s="63"/>
      <c r="C24" s="63"/>
      <c r="D24" s="64"/>
      <c r="E24" s="139"/>
      <c r="F24" s="124"/>
      <c r="G24" s="140"/>
      <c r="H24" s="118"/>
      <c r="I24" s="131"/>
      <c r="J24" s="132"/>
      <c r="K24" s="129"/>
      <c r="L24" s="130"/>
    </row>
    <row r="25" spans="1:13" ht="15" customHeight="1" x14ac:dyDescent="0.25">
      <c r="A25" s="63"/>
      <c r="B25" s="63"/>
      <c r="C25" s="63"/>
      <c r="D25" s="64"/>
      <c r="E25" s="139"/>
      <c r="F25" s="124"/>
      <c r="G25" s="140"/>
      <c r="H25" s="118"/>
      <c r="I25" s="131"/>
      <c r="J25" s="132"/>
      <c r="K25" s="129"/>
      <c r="L25" s="130"/>
    </row>
    <row r="26" spans="1:13" ht="15" customHeight="1" x14ac:dyDescent="0.25">
      <c r="A26" s="63"/>
      <c r="B26" s="63"/>
      <c r="C26" s="63"/>
      <c r="D26" s="64"/>
      <c r="E26" s="139"/>
      <c r="F26" s="124"/>
      <c r="G26" s="140"/>
      <c r="H26" s="118"/>
      <c r="I26" s="131"/>
      <c r="J26" s="132"/>
      <c r="K26" s="129"/>
      <c r="L26" s="130"/>
    </row>
    <row r="27" spans="1:13" ht="15" customHeight="1" x14ac:dyDescent="0.25">
      <c r="A27" s="63"/>
      <c r="B27" s="63"/>
      <c r="C27" s="63"/>
      <c r="D27" s="64"/>
      <c r="E27" s="139"/>
      <c r="F27" s="124"/>
      <c r="G27" s="140"/>
      <c r="H27" s="118"/>
      <c r="I27" s="131"/>
      <c r="J27" s="132"/>
      <c r="K27" s="129"/>
      <c r="L27" s="130"/>
    </row>
    <row r="28" spans="1:13" x14ac:dyDescent="0.25">
      <c r="A28" s="63"/>
      <c r="B28" s="63"/>
      <c r="C28" s="63"/>
      <c r="D28" s="64"/>
      <c r="E28" s="139"/>
      <c r="F28" s="124"/>
      <c r="G28" s="140"/>
      <c r="H28" s="119"/>
      <c r="I28" s="131"/>
      <c r="J28" s="132"/>
      <c r="K28" s="129"/>
      <c r="L28" s="130"/>
    </row>
    <row r="29" spans="1:13" x14ac:dyDescent="0.25">
      <c r="A29" s="124"/>
      <c r="B29" s="124"/>
      <c r="C29" s="120"/>
      <c r="D29" s="125"/>
      <c r="E29" s="125"/>
      <c r="F29" s="125"/>
      <c r="G29" s="121"/>
      <c r="H29" s="122"/>
      <c r="I29" s="126"/>
      <c r="J29" s="126"/>
      <c r="K29" s="126"/>
      <c r="L29" s="126"/>
    </row>
    <row r="30" spans="1:13" x14ac:dyDescent="0.25">
      <c r="A30" s="120" t="s">
        <v>80</v>
      </c>
      <c r="B30" s="120"/>
      <c r="C30" s="120"/>
      <c r="D30" s="127" t="s">
        <v>81</v>
      </c>
      <c r="E30" s="127"/>
      <c r="F30" s="127"/>
      <c r="G30" s="120"/>
      <c r="H30" s="122"/>
      <c r="I30" s="128" t="s">
        <v>82</v>
      </c>
      <c r="J30" s="128"/>
      <c r="K30" s="128"/>
      <c r="L30" s="128"/>
      <c r="M30" s="123"/>
    </row>
    <row r="31" spans="1:13" x14ac:dyDescent="0.25">
      <c r="M31" s="123"/>
    </row>
    <row r="32" spans="1:13" ht="15" customHeight="1" x14ac:dyDescent="0.25">
      <c r="A32" s="84" t="s">
        <v>78</v>
      </c>
      <c r="B32" s="84" t="s">
        <v>75</v>
      </c>
      <c r="C32" s="84" t="s">
        <v>76</v>
      </c>
      <c r="D32" s="85"/>
      <c r="E32" s="86"/>
      <c r="F32" s="136" t="s">
        <v>33</v>
      </c>
      <c r="G32" s="137"/>
      <c r="H32" s="138"/>
      <c r="I32" s="87" t="s">
        <v>75</v>
      </c>
      <c r="J32" s="88" t="s">
        <v>76</v>
      </c>
    </row>
    <row r="33" spans="1:10" x14ac:dyDescent="0.25">
      <c r="A33" s="89" t="s">
        <v>15</v>
      </c>
      <c r="B33" s="89">
        <f>COUNTIFS(E11:E18,"New", G11:G18,"InCtr Hemo")</f>
        <v>0</v>
      </c>
      <c r="C33" s="89">
        <f>COUNTIFS(E11:E18,"New",G11:G18, "&lt;&gt;InCtr Hemo")</f>
        <v>0</v>
      </c>
      <c r="F33" s="133" t="s">
        <v>19</v>
      </c>
      <c r="G33" s="134"/>
      <c r="H33" s="135"/>
      <c r="I33" s="90">
        <f>COUNTIFS(I21:I28, "Death", K21:K28, "InCtr Hemo")</f>
        <v>0</v>
      </c>
      <c r="J33" s="90">
        <f>COUNTIFS(I21:I28, "Death", K21:K28, "&lt;&gt;InCtr Hemo")</f>
        <v>0</v>
      </c>
    </row>
    <row r="34" spans="1:10" x14ac:dyDescent="0.25">
      <c r="A34" s="89" t="s">
        <v>18</v>
      </c>
      <c r="B34" s="89">
        <f>COUNTIFS(E11:E18,"Restart", G11:G18,"InCtr Hemo")</f>
        <v>0</v>
      </c>
      <c r="C34" s="89">
        <f>COUNTIFS(E11:E18,"Restart",G11:G18, "&lt;&gt;InCtr Hemo")</f>
        <v>0</v>
      </c>
      <c r="F34" s="133" t="s">
        <v>38</v>
      </c>
      <c r="G34" s="134"/>
      <c r="H34" s="135"/>
      <c r="I34" s="90">
        <f>COUNTIFS(I21:I28, "Discontinue", K21:K28, "InCtr Hemo")</f>
        <v>0</v>
      </c>
      <c r="J34" s="90">
        <f>COUNTIFS(I21:I28, "Discontinue", K21:K28, "&lt;&gt;InCtr Hemo")</f>
        <v>0</v>
      </c>
    </row>
    <row r="35" spans="1:10" x14ac:dyDescent="0.25">
      <c r="A35" s="89" t="s">
        <v>16</v>
      </c>
      <c r="B35" s="89">
        <f>COUNTIFS(E11:E18,"Transfer In", G11:G18,"InCtr Hemo")</f>
        <v>0</v>
      </c>
      <c r="C35" s="89">
        <f>COUNTIFS(E11:E18,"Transfer In",G11:G18, "&lt;&gt;InCtr Hemo")</f>
        <v>0</v>
      </c>
      <c r="F35" s="133" t="s">
        <v>42</v>
      </c>
      <c r="G35" s="134"/>
      <c r="H35" s="135"/>
      <c r="I35" s="90">
        <f>COUNTIFS(I21:I28, "Recover Function", K21:K28, "InCtr Hemo")</f>
        <v>0</v>
      </c>
      <c r="J35" s="90">
        <f>COUNTIFS(I21:I28, "Recover Function", K21:K28, "&lt;&gt;InCtr Hemo")</f>
        <v>0</v>
      </c>
    </row>
    <row r="36" spans="1:10" x14ac:dyDescent="0.25">
      <c r="A36" s="89" t="s">
        <v>40</v>
      </c>
      <c r="B36" s="89">
        <f>COUNTIFS(E11:E18,"Transpl Fail", G11:G18,"InCtr Hemo")</f>
        <v>0</v>
      </c>
      <c r="C36" s="89">
        <f>COUNTIFS(E11:E18,"Transpl Fail",G11:G18, "&lt;&gt;InCtr Hemo")</f>
        <v>0</v>
      </c>
      <c r="F36" s="133" t="s">
        <v>41</v>
      </c>
      <c r="G36" s="134"/>
      <c r="H36" s="135"/>
      <c r="I36" s="90">
        <f>COUNTIFS(I21:J28, "Acute", K21:L28, "InCtr Hemo")</f>
        <v>0</v>
      </c>
      <c r="J36" s="90">
        <f>COUNTIFS(I21:I28, "Acute", K21:K28, "&lt;&gt;.InCtr Hemo")</f>
        <v>0</v>
      </c>
    </row>
    <row r="37" spans="1:10" x14ac:dyDescent="0.25">
      <c r="F37" s="133" t="s">
        <v>20</v>
      </c>
      <c r="G37" s="134"/>
      <c r="H37" s="135"/>
      <c r="I37" s="90">
        <f>COUNTIFS(I21:I28, "Transplant", K21:K28, "InCtr Hemo")</f>
        <v>0</v>
      </c>
      <c r="J37" s="90">
        <f>COUNTIFS(I21:I28, "Transplant", K21:K28, "&lt;&gt;InCtr Hemo")</f>
        <v>0</v>
      </c>
    </row>
    <row r="38" spans="1:10" x14ac:dyDescent="0.25">
      <c r="F38" s="133" t="s">
        <v>37</v>
      </c>
      <c r="G38" s="134"/>
      <c r="H38" s="135"/>
      <c r="I38" s="90">
        <f>COUNTIFS(I21:I28, "Transfer", K21:K28, "InCtr Hemo")</f>
        <v>0</v>
      </c>
      <c r="J38" s="90">
        <f>COUNTIFS(I21:I28, "Transfer", K21:K28, "&lt;&gt;InCtr Hemo")</f>
        <v>0</v>
      </c>
    </row>
    <row r="39" spans="1:10" x14ac:dyDescent="0.25">
      <c r="F39" s="133" t="s">
        <v>32</v>
      </c>
      <c r="G39" s="134"/>
      <c r="H39" s="135"/>
      <c r="I39" s="90">
        <f>COUNTIFS(I21:I28, "Other/LTFU", K21:K28, "InCtr Hemo")</f>
        <v>0</v>
      </c>
      <c r="J39" s="90">
        <f>COUNTIFS(I21:I28, "Other/LTFU", K21:K28, "&lt;&gt;InCtr Hemo")</f>
        <v>0</v>
      </c>
    </row>
    <row r="40" spans="1:10" x14ac:dyDescent="0.25">
      <c r="F40" s="133" t="s">
        <v>21</v>
      </c>
      <c r="G40" s="134"/>
      <c r="H40" s="135"/>
      <c r="I40" s="90">
        <f>COUNTIFS(I21:I28, "IVD", K21:K28, "InCtr Hemo")</f>
        <v>0</v>
      </c>
      <c r="J40" s="90">
        <f>COUNTIFS(I21:I28, "IVD", K21:K28, "&lt;&gt;InCtr Hemo")</f>
        <v>0</v>
      </c>
    </row>
  </sheetData>
  <sheetProtection password="CCE3" sheet="1" objects="1" scenarios="1"/>
  <mergeCells count="68">
    <mergeCell ref="J3:K3"/>
    <mergeCell ref="A1:B1"/>
    <mergeCell ref="D1:E1"/>
    <mergeCell ref="G1:H1"/>
    <mergeCell ref="A2:I2"/>
    <mergeCell ref="E3:H3"/>
    <mergeCell ref="H10:J10"/>
    <mergeCell ref="E4:F4"/>
    <mergeCell ref="G4:H4"/>
    <mergeCell ref="E5:F5"/>
    <mergeCell ref="G5:H5"/>
    <mergeCell ref="E6:F6"/>
    <mergeCell ref="G6:H6"/>
    <mergeCell ref="E7:F7"/>
    <mergeCell ref="G7:H7"/>
    <mergeCell ref="G8:H8"/>
    <mergeCell ref="A9:J9"/>
    <mergeCell ref="K9:L9"/>
    <mergeCell ref="K20:L20"/>
    <mergeCell ref="H11:J11"/>
    <mergeCell ref="H12:J12"/>
    <mergeCell ref="H13:J13"/>
    <mergeCell ref="H14:J14"/>
    <mergeCell ref="H15:J15"/>
    <mergeCell ref="H16:J16"/>
    <mergeCell ref="H17:J17"/>
    <mergeCell ref="H18:J18"/>
    <mergeCell ref="A19:I19"/>
    <mergeCell ref="E20:G20"/>
    <mergeCell ref="I20:J20"/>
    <mergeCell ref="E21:G21"/>
    <mergeCell ref="I21:J21"/>
    <mergeCell ref="K21:L21"/>
    <mergeCell ref="E22:G22"/>
    <mergeCell ref="I22:J22"/>
    <mergeCell ref="K22:L22"/>
    <mergeCell ref="E23:G23"/>
    <mergeCell ref="I23:J23"/>
    <mergeCell ref="K23:L23"/>
    <mergeCell ref="E24:G24"/>
    <mergeCell ref="I24:J24"/>
    <mergeCell ref="K24:L24"/>
    <mergeCell ref="E25:G25"/>
    <mergeCell ref="I25:J25"/>
    <mergeCell ref="K25:L25"/>
    <mergeCell ref="E26:G26"/>
    <mergeCell ref="I26:J26"/>
    <mergeCell ref="K26:L26"/>
    <mergeCell ref="E27:G27"/>
    <mergeCell ref="I27:J27"/>
    <mergeCell ref="K27:L27"/>
    <mergeCell ref="E28:G28"/>
    <mergeCell ref="I28:J28"/>
    <mergeCell ref="K28:L28"/>
    <mergeCell ref="I29:L29"/>
    <mergeCell ref="F34:H34"/>
    <mergeCell ref="F35:H35"/>
    <mergeCell ref="F36:H36"/>
    <mergeCell ref="F37:H37"/>
    <mergeCell ref="D30:F30"/>
    <mergeCell ref="I30:L30"/>
    <mergeCell ref="F32:H32"/>
    <mergeCell ref="F33:H33"/>
    <mergeCell ref="F38:H38"/>
    <mergeCell ref="F39:H39"/>
    <mergeCell ref="F40:H40"/>
    <mergeCell ref="A29:B29"/>
    <mergeCell ref="D29:F29"/>
  </mergeCells>
  <dataValidations count="18">
    <dataValidation type="list" allowBlank="1" showInputMessage="1" showErrorMessage="1" sqref="I24:J24">
      <formula1>F33:F40</formula1>
    </dataValidation>
    <dataValidation type="list" allowBlank="1" showInputMessage="1" showErrorMessage="1" sqref="I25:J25">
      <formula1>F33:F40</formula1>
    </dataValidation>
    <dataValidation type="list" allowBlank="1" showInputMessage="1" showErrorMessage="1" sqref="I26:J26">
      <formula1>F33:F40</formula1>
    </dataValidation>
    <dataValidation type="list" allowBlank="1" showInputMessage="1" showErrorMessage="1" sqref="I27:J27">
      <formula1>F33:F40</formula1>
    </dataValidation>
    <dataValidation type="list" allowBlank="1" showInputMessage="1" showErrorMessage="1" sqref="I28:J28">
      <formula1>F33:F40</formula1>
    </dataValidation>
    <dataValidation type="list" allowBlank="1" showInputMessage="1" showErrorMessage="1" sqref="K28:L28">
      <formula1>L5:L8</formula1>
    </dataValidation>
    <dataValidation type="list" allowBlank="1" showInputMessage="1" showErrorMessage="1" sqref="K22:L22">
      <formula1>L5:L8</formula1>
    </dataValidation>
    <dataValidation type="list" allowBlank="1" showInputMessage="1" showErrorMessage="1" sqref="K23:L23">
      <formula1>L5:L8</formula1>
    </dataValidation>
    <dataValidation type="list" allowBlank="1" showInputMessage="1" showErrorMessage="1" sqref="K21:L21">
      <formula1>L5:L8</formula1>
    </dataValidation>
    <dataValidation type="list" allowBlank="1" showInputMessage="1" showErrorMessage="1" sqref="K24:L24">
      <formula1>L5:L8</formula1>
    </dataValidation>
    <dataValidation type="list" allowBlank="1" showInputMessage="1" showErrorMessage="1" sqref="K25:L25">
      <formula1>L5:L8</formula1>
    </dataValidation>
    <dataValidation type="list" allowBlank="1" showInputMessage="1" showErrorMessage="1" sqref="K26:L26">
      <formula1>L5:L8</formula1>
    </dataValidation>
    <dataValidation type="list" allowBlank="1" showInputMessage="1" showErrorMessage="1" sqref="K27:L27">
      <formula1>L5:L8</formula1>
    </dataValidation>
    <dataValidation type="list" allowBlank="1" showInputMessage="1" showErrorMessage="1" sqref="G11:G18 E5:H8">
      <formula1>$L$5:$L$8</formula1>
    </dataValidation>
    <dataValidation type="list" allowBlank="1" showInputMessage="1" showErrorMessage="1" sqref="I23:J23">
      <formula1>F33:F40</formula1>
    </dataValidation>
    <dataValidation type="list" allowBlank="1" showInputMessage="1" showErrorMessage="1" sqref="I22:J22">
      <formula1>F33:F40</formula1>
    </dataValidation>
    <dataValidation type="list" allowBlank="1" showInputMessage="1" showErrorMessage="1" sqref="I21:J21">
      <formula1>F33:F40</formula1>
    </dataValidation>
    <dataValidation type="list" allowBlank="1" showInputMessage="1" showErrorMessage="1" sqref="E11:E18">
      <formula1>$A$33:$A$36</formula1>
    </dataValidation>
  </dataValidations>
  <pageMargins left="0.25" right="0.25" top="0.75" bottom="0.5" header="0.3" footer="0.3"/>
  <pageSetup orientation="landscape" r:id="rId1"/>
  <headerFooter>
    <oddHeader>&amp;C&amp;"-,Bold"&amp;12MONTHLY CASELOAD CHANGES/CENSUS REPORT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16" workbookViewId="0">
      <selection activeCell="A32" sqref="A32:J40"/>
    </sheetView>
  </sheetViews>
  <sheetFormatPr defaultRowHeight="15" x14ac:dyDescent="0.25"/>
  <cols>
    <col min="1" max="1" width="25.140625" style="23" customWidth="1"/>
    <col min="2" max="2" width="15.28515625" style="23" customWidth="1"/>
    <col min="3" max="3" width="15.28515625" style="23" bestFit="1" customWidth="1"/>
    <col min="4" max="4" width="8.5703125" style="23" customWidth="1"/>
    <col min="5" max="5" width="7.28515625" style="23" customWidth="1"/>
    <col min="6" max="6" width="7.85546875" style="23" customWidth="1"/>
    <col min="7" max="7" width="10.140625" style="23" customWidth="1"/>
    <col min="8" max="8" width="9.28515625" style="23" customWidth="1"/>
    <col min="9" max="9" width="9.85546875" style="23" customWidth="1"/>
    <col min="10" max="10" width="7.140625" style="23" customWidth="1"/>
    <col min="11" max="11" width="6.85546875" style="23" bestFit="1" customWidth="1"/>
    <col min="12" max="12" width="10.5703125" style="23" customWidth="1"/>
    <col min="13" max="13" width="5.42578125" style="23" customWidth="1"/>
    <col min="14" max="16384" width="9.140625" style="23"/>
  </cols>
  <sheetData>
    <row r="1" spans="1:12" ht="15.75" thickBot="1" x14ac:dyDescent="0.3">
      <c r="A1" s="175" t="s">
        <v>6</v>
      </c>
      <c r="B1" s="176"/>
      <c r="C1" s="17" t="s">
        <v>27</v>
      </c>
      <c r="D1" s="177"/>
      <c r="E1" s="178"/>
      <c r="F1" s="17" t="s">
        <v>0</v>
      </c>
      <c r="G1" s="179"/>
      <c r="H1" s="180"/>
      <c r="I1" s="18" t="s">
        <v>7</v>
      </c>
      <c r="J1" s="19">
        <v>43405</v>
      </c>
      <c r="K1" s="20"/>
      <c r="L1" s="21"/>
    </row>
    <row r="2" spans="1:12" ht="15.75" customHeight="1" thickBot="1" x14ac:dyDescent="0.3">
      <c r="A2" s="157" t="s">
        <v>5</v>
      </c>
      <c r="B2" s="157"/>
      <c r="C2" s="157"/>
      <c r="D2" s="157"/>
      <c r="E2" s="157"/>
      <c r="F2" s="157"/>
      <c r="G2" s="157"/>
      <c r="H2" s="157"/>
      <c r="I2" s="181"/>
      <c r="J2" s="22"/>
    </row>
    <row r="3" spans="1:12" ht="15.75" customHeight="1" thickBot="1" x14ac:dyDescent="0.3">
      <c r="A3" s="24"/>
      <c r="B3" s="25"/>
      <c r="C3" s="26"/>
      <c r="D3" s="25"/>
      <c r="E3" s="182" t="s">
        <v>29</v>
      </c>
      <c r="F3" s="182"/>
      <c r="G3" s="182"/>
      <c r="H3" s="182"/>
      <c r="I3" s="27"/>
      <c r="J3" s="173" t="s">
        <v>10</v>
      </c>
      <c r="K3" s="174"/>
    </row>
    <row r="4" spans="1:12" ht="43.5" thickBot="1" x14ac:dyDescent="0.3">
      <c r="A4" s="28" t="s">
        <v>1</v>
      </c>
      <c r="B4" s="29" t="s">
        <v>2</v>
      </c>
      <c r="C4" s="29" t="s">
        <v>12</v>
      </c>
      <c r="D4" s="30" t="s">
        <v>11</v>
      </c>
      <c r="E4" s="165" t="s">
        <v>3</v>
      </c>
      <c r="F4" s="166"/>
      <c r="G4" s="165" t="s">
        <v>4</v>
      </c>
      <c r="H4" s="166"/>
      <c r="I4" s="31" t="s">
        <v>26</v>
      </c>
      <c r="J4" s="32" t="s">
        <v>13</v>
      </c>
      <c r="K4" s="33" t="s">
        <v>9</v>
      </c>
      <c r="L4" s="34" t="s">
        <v>31</v>
      </c>
    </row>
    <row r="5" spans="1:12" ht="15" customHeight="1" x14ac:dyDescent="0.25">
      <c r="A5" s="103"/>
      <c r="B5" s="103"/>
      <c r="C5" s="103"/>
      <c r="D5" s="104"/>
      <c r="E5" s="148"/>
      <c r="F5" s="149"/>
      <c r="G5" s="148"/>
      <c r="H5" s="149"/>
      <c r="I5" s="105"/>
      <c r="J5" s="62"/>
      <c r="K5" s="106"/>
      <c r="L5" s="40" t="s">
        <v>30</v>
      </c>
    </row>
    <row r="6" spans="1:12" ht="15" customHeight="1" x14ac:dyDescent="0.25">
      <c r="A6" s="63"/>
      <c r="B6" s="63"/>
      <c r="C6" s="63"/>
      <c r="D6" s="64"/>
      <c r="E6" s="131"/>
      <c r="F6" s="132"/>
      <c r="G6" s="131"/>
      <c r="H6" s="132"/>
      <c r="I6" s="107"/>
      <c r="J6" s="67"/>
      <c r="K6" s="108"/>
      <c r="L6" s="46" t="s">
        <v>23</v>
      </c>
    </row>
    <row r="7" spans="1:12" ht="15" customHeight="1" x14ac:dyDescent="0.25">
      <c r="A7" s="63"/>
      <c r="B7" s="63"/>
      <c r="C7" s="63"/>
      <c r="D7" s="64"/>
      <c r="E7" s="131"/>
      <c r="F7" s="132"/>
      <c r="G7" s="131"/>
      <c r="H7" s="132"/>
      <c r="I7" s="107"/>
      <c r="J7" s="67"/>
      <c r="K7" s="108"/>
      <c r="L7" s="46" t="s">
        <v>24</v>
      </c>
    </row>
    <row r="8" spans="1:12" ht="15" customHeight="1" thickBot="1" x14ac:dyDescent="0.3">
      <c r="A8" s="63"/>
      <c r="B8" s="63"/>
      <c r="C8" s="63"/>
      <c r="D8" s="64"/>
      <c r="E8" s="111"/>
      <c r="F8" s="112"/>
      <c r="G8" s="171"/>
      <c r="H8" s="172"/>
      <c r="I8" s="113"/>
      <c r="J8" s="73"/>
      <c r="K8" s="114"/>
      <c r="L8" s="52" t="s">
        <v>25</v>
      </c>
    </row>
    <row r="9" spans="1:12" ht="16.5" customHeight="1" thickBot="1" x14ac:dyDescent="0.3">
      <c r="A9" s="157" t="s">
        <v>35</v>
      </c>
      <c r="B9" s="157"/>
      <c r="C9" s="157"/>
      <c r="D9" s="157"/>
      <c r="E9" s="157"/>
      <c r="F9" s="157"/>
      <c r="G9" s="157"/>
      <c r="H9" s="157"/>
      <c r="I9" s="157"/>
      <c r="J9" s="167"/>
      <c r="K9" s="168" t="s">
        <v>36</v>
      </c>
      <c r="L9" s="169"/>
    </row>
    <row r="10" spans="1:12" ht="43.5" customHeight="1" thickBot="1" x14ac:dyDescent="0.3">
      <c r="A10" s="53" t="s">
        <v>1</v>
      </c>
      <c r="B10" s="54" t="s">
        <v>2</v>
      </c>
      <c r="C10" s="29" t="s">
        <v>12</v>
      </c>
      <c r="D10" s="30" t="s">
        <v>11</v>
      </c>
      <c r="E10" s="55" t="s">
        <v>14</v>
      </c>
      <c r="F10" s="56" t="s">
        <v>17</v>
      </c>
      <c r="G10" s="57" t="s">
        <v>29</v>
      </c>
      <c r="H10" s="161" t="s">
        <v>8</v>
      </c>
      <c r="I10" s="162"/>
      <c r="J10" s="170"/>
      <c r="K10" s="32" t="s">
        <v>13</v>
      </c>
      <c r="L10" s="32" t="s">
        <v>77</v>
      </c>
    </row>
    <row r="11" spans="1:12" ht="15" customHeight="1" x14ac:dyDescent="0.25">
      <c r="A11" s="58"/>
      <c r="B11" s="58"/>
      <c r="C11" s="58"/>
      <c r="D11" s="59"/>
      <c r="E11" s="60"/>
      <c r="F11" s="59"/>
      <c r="G11" s="61"/>
      <c r="H11" s="151"/>
      <c r="I11" s="152"/>
      <c r="J11" s="153"/>
      <c r="K11" s="62"/>
      <c r="L11" s="62"/>
    </row>
    <row r="12" spans="1:12" ht="15" customHeight="1" x14ac:dyDescent="0.25">
      <c r="A12" s="63"/>
      <c r="B12" s="63"/>
      <c r="C12" s="63"/>
      <c r="D12" s="64"/>
      <c r="E12" s="65"/>
      <c r="F12" s="64"/>
      <c r="G12" s="66"/>
      <c r="H12" s="154"/>
      <c r="I12" s="155"/>
      <c r="J12" s="156"/>
      <c r="K12" s="67"/>
      <c r="L12" s="67"/>
    </row>
    <row r="13" spans="1:12" ht="15" customHeight="1" x14ac:dyDescent="0.25">
      <c r="A13" s="63"/>
      <c r="B13" s="63"/>
      <c r="C13" s="63"/>
      <c r="D13" s="64"/>
      <c r="E13" s="65"/>
      <c r="F13" s="64"/>
      <c r="G13" s="66"/>
      <c r="H13" s="154"/>
      <c r="I13" s="155"/>
      <c r="J13" s="156"/>
      <c r="K13" s="67"/>
      <c r="L13" s="67"/>
    </row>
    <row r="14" spans="1:12" ht="15" customHeight="1" x14ac:dyDescent="0.25">
      <c r="A14" s="63"/>
      <c r="B14" s="63"/>
      <c r="C14" s="63"/>
      <c r="D14" s="64"/>
      <c r="E14" s="65"/>
      <c r="F14" s="64"/>
      <c r="G14" s="66"/>
      <c r="H14" s="154"/>
      <c r="I14" s="155"/>
      <c r="J14" s="156"/>
      <c r="K14" s="67"/>
      <c r="L14" s="67"/>
    </row>
    <row r="15" spans="1:12" ht="15" customHeight="1" x14ac:dyDescent="0.25">
      <c r="A15" s="63"/>
      <c r="B15" s="63"/>
      <c r="C15" s="63"/>
      <c r="D15" s="64"/>
      <c r="E15" s="65"/>
      <c r="F15" s="64"/>
      <c r="G15" s="66"/>
      <c r="H15" s="154"/>
      <c r="I15" s="155"/>
      <c r="J15" s="156"/>
      <c r="K15" s="67"/>
      <c r="L15" s="67"/>
    </row>
    <row r="16" spans="1:12" ht="15" customHeight="1" x14ac:dyDescent="0.25">
      <c r="A16" s="63"/>
      <c r="B16" s="63"/>
      <c r="C16" s="63"/>
      <c r="D16" s="64"/>
      <c r="E16" s="65"/>
      <c r="F16" s="64"/>
      <c r="G16" s="66"/>
      <c r="H16" s="154"/>
      <c r="I16" s="155"/>
      <c r="J16" s="156"/>
      <c r="K16" s="67"/>
      <c r="L16" s="67"/>
    </row>
    <row r="17" spans="1:13" ht="15" customHeight="1" x14ac:dyDescent="0.25">
      <c r="A17" s="63"/>
      <c r="B17" s="63"/>
      <c r="C17" s="63"/>
      <c r="D17" s="64"/>
      <c r="E17" s="65"/>
      <c r="F17" s="64"/>
      <c r="G17" s="66"/>
      <c r="H17" s="154"/>
      <c r="I17" s="155"/>
      <c r="J17" s="156"/>
      <c r="K17" s="67"/>
      <c r="L17" s="67"/>
    </row>
    <row r="18" spans="1:13" ht="15" customHeight="1" thickBot="1" x14ac:dyDescent="0.3">
      <c r="A18" s="68"/>
      <c r="B18" s="68"/>
      <c r="C18" s="68"/>
      <c r="D18" s="69"/>
      <c r="E18" s="70"/>
      <c r="F18" s="69"/>
      <c r="G18" s="71"/>
      <c r="H18" s="158"/>
      <c r="I18" s="159"/>
      <c r="J18" s="160"/>
      <c r="K18" s="115"/>
      <c r="L18" s="73"/>
    </row>
    <row r="19" spans="1:13" ht="16.5" customHeight="1" thickBot="1" x14ac:dyDescent="0.3">
      <c r="A19" s="157" t="s">
        <v>39</v>
      </c>
      <c r="B19" s="157"/>
      <c r="C19" s="157"/>
      <c r="D19" s="157"/>
      <c r="E19" s="157"/>
      <c r="F19" s="157"/>
      <c r="G19" s="157"/>
      <c r="H19" s="157"/>
      <c r="I19" s="157"/>
      <c r="J19" s="74"/>
    </row>
    <row r="20" spans="1:13" ht="27.75" customHeight="1" thickBot="1" x14ac:dyDescent="0.3">
      <c r="A20" s="28" t="s">
        <v>1</v>
      </c>
      <c r="B20" s="29" t="s">
        <v>2</v>
      </c>
      <c r="C20" s="29" t="s">
        <v>12</v>
      </c>
      <c r="D20" s="30" t="s">
        <v>28</v>
      </c>
      <c r="E20" s="161" t="s">
        <v>34</v>
      </c>
      <c r="F20" s="162"/>
      <c r="G20" s="163"/>
      <c r="H20" s="102" t="s">
        <v>22</v>
      </c>
      <c r="I20" s="141" t="s">
        <v>14</v>
      </c>
      <c r="J20" s="164"/>
      <c r="K20" s="141" t="s">
        <v>79</v>
      </c>
      <c r="L20" s="142"/>
    </row>
    <row r="21" spans="1:13" x14ac:dyDescent="0.25">
      <c r="A21" s="58"/>
      <c r="B21" s="58"/>
      <c r="C21" s="58"/>
      <c r="D21" s="116"/>
      <c r="E21" s="143"/>
      <c r="F21" s="144"/>
      <c r="G21" s="145"/>
      <c r="H21" s="117"/>
      <c r="I21" s="148"/>
      <c r="J21" s="149"/>
      <c r="K21" s="146"/>
      <c r="L21" s="147"/>
    </row>
    <row r="22" spans="1:13" ht="15" customHeight="1" x14ac:dyDescent="0.25">
      <c r="A22" s="63"/>
      <c r="B22" s="63"/>
      <c r="C22" s="63"/>
      <c r="D22" s="64"/>
      <c r="E22" s="139"/>
      <c r="F22" s="124"/>
      <c r="G22" s="140"/>
      <c r="H22" s="118"/>
      <c r="I22" s="131"/>
      <c r="J22" s="132"/>
      <c r="K22" s="129"/>
      <c r="L22" s="130"/>
    </row>
    <row r="23" spans="1:13" ht="15" customHeight="1" x14ac:dyDescent="0.25">
      <c r="A23" s="63"/>
      <c r="B23" s="63"/>
      <c r="C23" s="63"/>
      <c r="D23" s="64"/>
      <c r="E23" s="139"/>
      <c r="F23" s="124"/>
      <c r="G23" s="140"/>
      <c r="H23" s="118"/>
      <c r="I23" s="131"/>
      <c r="J23" s="132"/>
      <c r="K23" s="129"/>
      <c r="L23" s="130"/>
    </row>
    <row r="24" spans="1:13" ht="15" customHeight="1" x14ac:dyDescent="0.25">
      <c r="A24" s="63"/>
      <c r="B24" s="63"/>
      <c r="C24" s="63"/>
      <c r="D24" s="64"/>
      <c r="E24" s="139"/>
      <c r="F24" s="124"/>
      <c r="G24" s="140"/>
      <c r="H24" s="118"/>
      <c r="I24" s="131"/>
      <c r="J24" s="132"/>
      <c r="K24" s="129"/>
      <c r="L24" s="130"/>
    </row>
    <row r="25" spans="1:13" ht="15" customHeight="1" x14ac:dyDescent="0.25">
      <c r="A25" s="63"/>
      <c r="B25" s="63"/>
      <c r="C25" s="63"/>
      <c r="D25" s="64"/>
      <c r="E25" s="139"/>
      <c r="F25" s="124"/>
      <c r="G25" s="140"/>
      <c r="H25" s="118"/>
      <c r="I25" s="131"/>
      <c r="J25" s="132"/>
      <c r="K25" s="129"/>
      <c r="L25" s="130"/>
    </row>
    <row r="26" spans="1:13" ht="15" customHeight="1" x14ac:dyDescent="0.25">
      <c r="A26" s="63"/>
      <c r="B26" s="63"/>
      <c r="C26" s="63"/>
      <c r="D26" s="64"/>
      <c r="E26" s="139"/>
      <c r="F26" s="124"/>
      <c r="G26" s="140"/>
      <c r="H26" s="118"/>
      <c r="I26" s="131"/>
      <c r="J26" s="132"/>
      <c r="K26" s="129"/>
      <c r="L26" s="130"/>
    </row>
    <row r="27" spans="1:13" ht="15" customHeight="1" x14ac:dyDescent="0.25">
      <c r="A27" s="63"/>
      <c r="B27" s="63"/>
      <c r="C27" s="63"/>
      <c r="D27" s="64"/>
      <c r="E27" s="139"/>
      <c r="F27" s="124"/>
      <c r="G27" s="140"/>
      <c r="H27" s="118"/>
      <c r="I27" s="131"/>
      <c r="J27" s="132"/>
      <c r="K27" s="129"/>
      <c r="L27" s="130"/>
    </row>
    <row r="28" spans="1:13" x14ac:dyDescent="0.25">
      <c r="A28" s="63"/>
      <c r="B28" s="63"/>
      <c r="C28" s="63"/>
      <c r="D28" s="64"/>
      <c r="E28" s="139"/>
      <c r="F28" s="124"/>
      <c r="G28" s="140"/>
      <c r="H28" s="119"/>
      <c r="I28" s="131"/>
      <c r="J28" s="132"/>
      <c r="K28" s="129"/>
      <c r="L28" s="130"/>
    </row>
    <row r="29" spans="1:13" x14ac:dyDescent="0.25">
      <c r="A29" s="124"/>
      <c r="B29" s="124"/>
      <c r="C29" s="120"/>
      <c r="D29" s="125"/>
      <c r="E29" s="125"/>
      <c r="F29" s="125"/>
      <c r="G29" s="121"/>
      <c r="H29" s="122"/>
      <c r="I29" s="126"/>
      <c r="J29" s="126"/>
      <c r="K29" s="126"/>
      <c r="L29" s="126"/>
    </row>
    <row r="30" spans="1:13" x14ac:dyDescent="0.25">
      <c r="A30" s="120" t="s">
        <v>80</v>
      </c>
      <c r="B30" s="120"/>
      <c r="C30" s="120"/>
      <c r="D30" s="127" t="s">
        <v>81</v>
      </c>
      <c r="E30" s="127"/>
      <c r="F30" s="127"/>
      <c r="G30" s="120"/>
      <c r="H30" s="122"/>
      <c r="I30" s="128" t="s">
        <v>82</v>
      </c>
      <c r="J30" s="128"/>
      <c r="K30" s="128"/>
      <c r="L30" s="128"/>
      <c r="M30" s="123"/>
    </row>
    <row r="31" spans="1:13" x14ac:dyDescent="0.25">
      <c r="M31" s="123"/>
    </row>
    <row r="32" spans="1:13" ht="15" customHeight="1" x14ac:dyDescent="0.25">
      <c r="A32" s="84" t="s">
        <v>78</v>
      </c>
      <c r="B32" s="84" t="s">
        <v>75</v>
      </c>
      <c r="C32" s="84" t="s">
        <v>76</v>
      </c>
      <c r="D32" s="85"/>
      <c r="E32" s="86"/>
      <c r="F32" s="136" t="s">
        <v>33</v>
      </c>
      <c r="G32" s="137"/>
      <c r="H32" s="138"/>
      <c r="I32" s="87" t="s">
        <v>75</v>
      </c>
      <c r="J32" s="88" t="s">
        <v>76</v>
      </c>
    </row>
    <row r="33" spans="1:10" x14ac:dyDescent="0.25">
      <c r="A33" s="89" t="s">
        <v>15</v>
      </c>
      <c r="B33" s="89">
        <f>COUNTIFS(E11:E18,"New", G11:G18,"InCtr Hemo")</f>
        <v>0</v>
      </c>
      <c r="C33" s="89">
        <f>COUNTIFS(E11:E18,"New",G11:G18, "&lt;&gt;InCtr Hemo")</f>
        <v>0</v>
      </c>
      <c r="F33" s="133" t="s">
        <v>19</v>
      </c>
      <c r="G33" s="134"/>
      <c r="H33" s="135"/>
      <c r="I33" s="90">
        <f>COUNTIFS(I21:I28, "Death", K21:K28, "InCtr Hemo")</f>
        <v>0</v>
      </c>
      <c r="J33" s="90">
        <f>COUNTIFS(I21:I28, "Death", K21:K28, "&lt;&gt;InCtr Hemo")</f>
        <v>0</v>
      </c>
    </row>
    <row r="34" spans="1:10" x14ac:dyDescent="0.25">
      <c r="A34" s="89" t="s">
        <v>18</v>
      </c>
      <c r="B34" s="89">
        <f>COUNTIFS(E11:E18,"Restart", G11:G18,"InCtr Hemo")</f>
        <v>0</v>
      </c>
      <c r="C34" s="89">
        <f>COUNTIFS(E11:E18,"Restart",G11:G18, "&lt;&gt;InCtr Hemo")</f>
        <v>0</v>
      </c>
      <c r="F34" s="133" t="s">
        <v>38</v>
      </c>
      <c r="G34" s="134"/>
      <c r="H34" s="135"/>
      <c r="I34" s="90">
        <f>COUNTIFS(I21:I28, "Discontinue", K21:K28, "InCtr Hemo")</f>
        <v>0</v>
      </c>
      <c r="J34" s="90">
        <f>COUNTIFS(I21:I28, "Discontinue", K21:K28, "&lt;&gt;InCtr Hemo")</f>
        <v>0</v>
      </c>
    </row>
    <row r="35" spans="1:10" x14ac:dyDescent="0.25">
      <c r="A35" s="89" t="s">
        <v>16</v>
      </c>
      <c r="B35" s="89">
        <f>COUNTIFS(E11:E18,"Transfer In", G11:G18,"InCtr Hemo")</f>
        <v>0</v>
      </c>
      <c r="C35" s="89">
        <f>COUNTIFS(E11:E18,"Transfer In",G11:G18, "&lt;&gt;InCtr Hemo")</f>
        <v>0</v>
      </c>
      <c r="F35" s="133" t="s">
        <v>42</v>
      </c>
      <c r="G35" s="134"/>
      <c r="H35" s="135"/>
      <c r="I35" s="90">
        <f>COUNTIFS(I21:I28, "Recover Function", K21:K28, "InCtr Hemo")</f>
        <v>0</v>
      </c>
      <c r="J35" s="90">
        <f>COUNTIFS(I21:I28, "Recover Function", K21:K28, "&lt;&gt;InCtr Hemo")</f>
        <v>0</v>
      </c>
    </row>
    <row r="36" spans="1:10" x14ac:dyDescent="0.25">
      <c r="A36" s="89" t="s">
        <v>40</v>
      </c>
      <c r="B36" s="89">
        <f>COUNTIFS(E11:E18,"Transpl Fail", G11:G18,"InCtr Hemo")</f>
        <v>0</v>
      </c>
      <c r="C36" s="89">
        <f>COUNTIFS(E11:E18,"Transpl Fail",G11:G18, "&lt;&gt;InCtr Hemo")</f>
        <v>0</v>
      </c>
      <c r="F36" s="133" t="s">
        <v>41</v>
      </c>
      <c r="G36" s="134"/>
      <c r="H36" s="135"/>
      <c r="I36" s="90">
        <f>COUNTIFS(I21:J28, "Acute", K21:L28, "InCtr Hemo")</f>
        <v>0</v>
      </c>
      <c r="J36" s="90">
        <f>COUNTIFS(I21:I28, "Acute", K21:K28, "&lt;&gt;.InCtr Hemo")</f>
        <v>0</v>
      </c>
    </row>
    <row r="37" spans="1:10" x14ac:dyDescent="0.25">
      <c r="F37" s="133" t="s">
        <v>20</v>
      </c>
      <c r="G37" s="134"/>
      <c r="H37" s="135"/>
      <c r="I37" s="90">
        <f>COUNTIFS(I21:I28, "Transplant", K21:K28, "InCtr Hemo")</f>
        <v>0</v>
      </c>
      <c r="J37" s="90">
        <f>COUNTIFS(I21:I28, "Transplant", K21:K28, "&lt;&gt;InCtr Hemo")</f>
        <v>0</v>
      </c>
    </row>
    <row r="38" spans="1:10" x14ac:dyDescent="0.25">
      <c r="F38" s="133" t="s">
        <v>37</v>
      </c>
      <c r="G38" s="134"/>
      <c r="H38" s="135"/>
      <c r="I38" s="90">
        <f>COUNTIFS(I21:I28, "Transfer", K21:K28, "InCtr Hemo")</f>
        <v>0</v>
      </c>
      <c r="J38" s="90">
        <f>COUNTIFS(I21:I28, "Transfer", K21:K28, "&lt;&gt;InCtr Hemo")</f>
        <v>0</v>
      </c>
    </row>
    <row r="39" spans="1:10" x14ac:dyDescent="0.25">
      <c r="F39" s="133" t="s">
        <v>32</v>
      </c>
      <c r="G39" s="134"/>
      <c r="H39" s="135"/>
      <c r="I39" s="90">
        <f>COUNTIFS(I21:I28, "Other/LTFU", K21:K28, "InCtr Hemo")</f>
        <v>0</v>
      </c>
      <c r="J39" s="90">
        <f>COUNTIFS(I21:I28, "Other/LTFU", K21:K28, "&lt;&gt;InCtr Hemo")</f>
        <v>0</v>
      </c>
    </row>
    <row r="40" spans="1:10" x14ac:dyDescent="0.25">
      <c r="F40" s="133" t="s">
        <v>21</v>
      </c>
      <c r="G40" s="134"/>
      <c r="H40" s="135"/>
      <c r="I40" s="90">
        <f>COUNTIFS(I21:I28, "IVD", K21:K28, "InCtr Hemo")</f>
        <v>0</v>
      </c>
      <c r="J40" s="90">
        <f>COUNTIFS(I21:I28, "IVD", K21:K28, "&lt;&gt;InCtr Hemo")</f>
        <v>0</v>
      </c>
    </row>
  </sheetData>
  <sheetProtection password="CCE3" sheet="1" objects="1" scenarios="1"/>
  <mergeCells count="68">
    <mergeCell ref="J3:K3"/>
    <mergeCell ref="A1:B1"/>
    <mergeCell ref="D1:E1"/>
    <mergeCell ref="G1:H1"/>
    <mergeCell ref="A2:I2"/>
    <mergeCell ref="E3:H3"/>
    <mergeCell ref="H10:J10"/>
    <mergeCell ref="E4:F4"/>
    <mergeCell ref="G4:H4"/>
    <mergeCell ref="E5:F5"/>
    <mergeCell ref="G5:H5"/>
    <mergeCell ref="E6:F6"/>
    <mergeCell ref="G6:H6"/>
    <mergeCell ref="E7:F7"/>
    <mergeCell ref="G7:H7"/>
    <mergeCell ref="G8:H8"/>
    <mergeCell ref="A9:J9"/>
    <mergeCell ref="K9:L9"/>
    <mergeCell ref="K20:L20"/>
    <mergeCell ref="H11:J11"/>
    <mergeCell ref="H12:J12"/>
    <mergeCell ref="H13:J13"/>
    <mergeCell ref="H14:J14"/>
    <mergeCell ref="H15:J15"/>
    <mergeCell ref="H16:J16"/>
    <mergeCell ref="H17:J17"/>
    <mergeCell ref="H18:J18"/>
    <mergeCell ref="A19:I19"/>
    <mergeCell ref="E20:G20"/>
    <mergeCell ref="I20:J20"/>
    <mergeCell ref="E21:G21"/>
    <mergeCell ref="I21:J21"/>
    <mergeCell ref="K21:L21"/>
    <mergeCell ref="E22:G22"/>
    <mergeCell ref="I22:J22"/>
    <mergeCell ref="K22:L22"/>
    <mergeCell ref="E23:G23"/>
    <mergeCell ref="I23:J23"/>
    <mergeCell ref="K23:L23"/>
    <mergeCell ref="E24:G24"/>
    <mergeCell ref="I24:J24"/>
    <mergeCell ref="K24:L24"/>
    <mergeCell ref="E25:G25"/>
    <mergeCell ref="I25:J25"/>
    <mergeCell ref="K25:L25"/>
    <mergeCell ref="E26:G26"/>
    <mergeCell ref="I26:J26"/>
    <mergeCell ref="K26:L26"/>
    <mergeCell ref="E27:G27"/>
    <mergeCell ref="I27:J27"/>
    <mergeCell ref="K27:L27"/>
    <mergeCell ref="E28:G28"/>
    <mergeCell ref="I28:J28"/>
    <mergeCell ref="K28:L28"/>
    <mergeCell ref="I29:L29"/>
    <mergeCell ref="F34:H34"/>
    <mergeCell ref="F35:H35"/>
    <mergeCell ref="F36:H36"/>
    <mergeCell ref="F37:H37"/>
    <mergeCell ref="D30:F30"/>
    <mergeCell ref="I30:L30"/>
    <mergeCell ref="F32:H32"/>
    <mergeCell ref="F33:H33"/>
    <mergeCell ref="F38:H38"/>
    <mergeCell ref="F39:H39"/>
    <mergeCell ref="F40:H40"/>
    <mergeCell ref="A29:B29"/>
    <mergeCell ref="D29:F29"/>
  </mergeCells>
  <dataValidations count="18">
    <dataValidation type="list" allowBlank="1" showInputMessage="1" showErrorMessage="1" sqref="I24:J24">
      <formula1>F33:F40</formula1>
    </dataValidation>
    <dataValidation type="list" allowBlank="1" showInputMessage="1" showErrorMessage="1" sqref="I25:J25">
      <formula1>F33:F40</formula1>
    </dataValidation>
    <dataValidation type="list" allowBlank="1" showInputMessage="1" showErrorMessage="1" sqref="I26:J26">
      <formula1>F33:F40</formula1>
    </dataValidation>
    <dataValidation type="list" allowBlank="1" showInputMessage="1" showErrorMessage="1" sqref="I27:J27">
      <formula1>F33:F40</formula1>
    </dataValidation>
    <dataValidation type="list" allowBlank="1" showInputMessage="1" showErrorMessage="1" sqref="I28:J28">
      <formula1>F33:F40</formula1>
    </dataValidation>
    <dataValidation type="list" allowBlank="1" showInputMessage="1" showErrorMessage="1" sqref="K28:L28">
      <formula1>L5:L8</formula1>
    </dataValidation>
    <dataValidation type="list" allowBlank="1" showInputMessage="1" showErrorMessage="1" sqref="K22:L22">
      <formula1>L5:L8</formula1>
    </dataValidation>
    <dataValidation type="list" allowBlank="1" showInputMessage="1" showErrorMessage="1" sqref="K23:L23">
      <formula1>L5:L8</formula1>
    </dataValidation>
    <dataValidation type="list" allowBlank="1" showInputMessage="1" showErrorMessage="1" sqref="K21:L21">
      <formula1>L5:L8</formula1>
    </dataValidation>
    <dataValidation type="list" allowBlank="1" showInputMessage="1" showErrorMessage="1" sqref="K24:L24">
      <formula1>L5:L8</formula1>
    </dataValidation>
    <dataValidation type="list" allowBlank="1" showInputMessage="1" showErrorMessage="1" sqref="K25:L25">
      <formula1>L5:L8</formula1>
    </dataValidation>
    <dataValidation type="list" allowBlank="1" showInputMessage="1" showErrorMessage="1" sqref="K26:L26">
      <formula1>L5:L8</formula1>
    </dataValidation>
    <dataValidation type="list" allowBlank="1" showInputMessage="1" showErrorMessage="1" sqref="K27:L27">
      <formula1>L5:L8</formula1>
    </dataValidation>
    <dataValidation type="list" allowBlank="1" showInputMessage="1" showErrorMessage="1" sqref="G11:G18 E5:H8">
      <formula1>$L$5:$L$8</formula1>
    </dataValidation>
    <dataValidation type="list" allowBlank="1" showInputMessage="1" showErrorMessage="1" sqref="I23:J23">
      <formula1>F33:F40</formula1>
    </dataValidation>
    <dataValidation type="list" allowBlank="1" showInputMessage="1" showErrorMessage="1" sqref="I22:J22">
      <formula1>F33:F40</formula1>
    </dataValidation>
    <dataValidation type="list" allowBlank="1" showInputMessage="1" showErrorMessage="1" sqref="I21:J21">
      <formula1>F33:F40</formula1>
    </dataValidation>
    <dataValidation type="list" allowBlank="1" showInputMessage="1" showErrorMessage="1" sqref="E11:E18">
      <formula1>$A$33:$A$36</formula1>
    </dataValidation>
  </dataValidations>
  <pageMargins left="0.25" right="0.25" top="0.75" bottom="0.5" header="0.3" footer="0.3"/>
  <pageSetup orientation="landscape" r:id="rId1"/>
  <headerFooter>
    <oddHeader>&amp;C&amp;"-,Bold"&amp;12MONTHLY CASELOAD CHANGES/CENSUS REPORT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13" workbookViewId="0">
      <selection activeCell="A32" sqref="A32:J40"/>
    </sheetView>
  </sheetViews>
  <sheetFormatPr defaultRowHeight="15" x14ac:dyDescent="0.25"/>
  <cols>
    <col min="1" max="1" width="25.140625" style="23" customWidth="1"/>
    <col min="2" max="2" width="15.28515625" style="23" customWidth="1"/>
    <col min="3" max="3" width="15.28515625" style="23" bestFit="1" customWidth="1"/>
    <col min="4" max="4" width="8.5703125" style="23" customWidth="1"/>
    <col min="5" max="5" width="7.28515625" style="23" customWidth="1"/>
    <col min="6" max="6" width="7.85546875" style="23" customWidth="1"/>
    <col min="7" max="7" width="10.140625" style="23" customWidth="1"/>
    <col min="8" max="8" width="9.28515625" style="23" customWidth="1"/>
    <col min="9" max="9" width="9.85546875" style="23" customWidth="1"/>
    <col min="10" max="10" width="7.140625" style="23" customWidth="1"/>
    <col min="11" max="11" width="6.85546875" style="23" bestFit="1" customWidth="1"/>
    <col min="12" max="12" width="10.5703125" style="23" customWidth="1"/>
    <col min="13" max="13" width="5.42578125" style="23" customWidth="1"/>
    <col min="14" max="16384" width="9.140625" style="23"/>
  </cols>
  <sheetData>
    <row r="1" spans="1:12" ht="15.75" thickBot="1" x14ac:dyDescent="0.3">
      <c r="A1" s="175" t="s">
        <v>6</v>
      </c>
      <c r="B1" s="176"/>
      <c r="C1" s="17" t="s">
        <v>27</v>
      </c>
      <c r="D1" s="177"/>
      <c r="E1" s="178"/>
      <c r="F1" s="17" t="s">
        <v>0</v>
      </c>
      <c r="G1" s="179"/>
      <c r="H1" s="180"/>
      <c r="I1" s="18" t="s">
        <v>7</v>
      </c>
      <c r="J1" s="19">
        <v>43435</v>
      </c>
      <c r="K1" s="20"/>
      <c r="L1" s="21"/>
    </row>
    <row r="2" spans="1:12" ht="15.75" customHeight="1" thickBot="1" x14ac:dyDescent="0.3">
      <c r="A2" s="157" t="s">
        <v>5</v>
      </c>
      <c r="B2" s="157"/>
      <c r="C2" s="157"/>
      <c r="D2" s="157"/>
      <c r="E2" s="157"/>
      <c r="F2" s="157"/>
      <c r="G2" s="157"/>
      <c r="H2" s="157"/>
      <c r="I2" s="181"/>
      <c r="J2" s="22"/>
    </row>
    <row r="3" spans="1:12" ht="15.75" customHeight="1" thickBot="1" x14ac:dyDescent="0.3">
      <c r="A3" s="24"/>
      <c r="B3" s="25"/>
      <c r="C3" s="26"/>
      <c r="D3" s="25"/>
      <c r="E3" s="182" t="s">
        <v>29</v>
      </c>
      <c r="F3" s="182"/>
      <c r="G3" s="182"/>
      <c r="H3" s="182"/>
      <c r="I3" s="27"/>
      <c r="J3" s="173" t="s">
        <v>10</v>
      </c>
      <c r="K3" s="174"/>
    </row>
    <row r="4" spans="1:12" ht="43.5" thickBot="1" x14ac:dyDescent="0.3">
      <c r="A4" s="28" t="s">
        <v>1</v>
      </c>
      <c r="B4" s="29" t="s">
        <v>2</v>
      </c>
      <c r="C4" s="29" t="s">
        <v>12</v>
      </c>
      <c r="D4" s="30" t="s">
        <v>11</v>
      </c>
      <c r="E4" s="165" t="s">
        <v>3</v>
      </c>
      <c r="F4" s="166"/>
      <c r="G4" s="165" t="s">
        <v>4</v>
      </c>
      <c r="H4" s="166"/>
      <c r="I4" s="31" t="s">
        <v>26</v>
      </c>
      <c r="J4" s="32" t="s">
        <v>13</v>
      </c>
      <c r="K4" s="33" t="s">
        <v>9</v>
      </c>
      <c r="L4" s="34" t="s">
        <v>31</v>
      </c>
    </row>
    <row r="5" spans="1:12" ht="15" customHeight="1" x14ac:dyDescent="0.25">
      <c r="A5" s="103"/>
      <c r="B5" s="103"/>
      <c r="C5" s="103"/>
      <c r="D5" s="104"/>
      <c r="E5" s="148"/>
      <c r="F5" s="149"/>
      <c r="G5" s="148"/>
      <c r="H5" s="149"/>
      <c r="I5" s="105"/>
      <c r="J5" s="62"/>
      <c r="K5" s="106"/>
      <c r="L5" s="40" t="s">
        <v>30</v>
      </c>
    </row>
    <row r="6" spans="1:12" ht="15" customHeight="1" x14ac:dyDescent="0.25">
      <c r="A6" s="63"/>
      <c r="B6" s="63"/>
      <c r="C6" s="63"/>
      <c r="D6" s="64"/>
      <c r="E6" s="131"/>
      <c r="F6" s="132"/>
      <c r="G6" s="131"/>
      <c r="H6" s="132"/>
      <c r="I6" s="107"/>
      <c r="J6" s="67"/>
      <c r="K6" s="108"/>
      <c r="L6" s="46" t="s">
        <v>23</v>
      </c>
    </row>
    <row r="7" spans="1:12" ht="15" customHeight="1" x14ac:dyDescent="0.25">
      <c r="A7" s="63"/>
      <c r="B7" s="63"/>
      <c r="C7" s="63"/>
      <c r="D7" s="64"/>
      <c r="E7" s="131"/>
      <c r="F7" s="132"/>
      <c r="G7" s="131"/>
      <c r="H7" s="132"/>
      <c r="I7" s="107"/>
      <c r="J7" s="67"/>
      <c r="K7" s="108"/>
      <c r="L7" s="46" t="s">
        <v>24</v>
      </c>
    </row>
    <row r="8" spans="1:12" ht="15" customHeight="1" thickBot="1" x14ac:dyDescent="0.3">
      <c r="A8" s="63"/>
      <c r="B8" s="63"/>
      <c r="C8" s="63"/>
      <c r="D8" s="64"/>
      <c r="E8" s="111"/>
      <c r="F8" s="112"/>
      <c r="G8" s="171"/>
      <c r="H8" s="172"/>
      <c r="I8" s="113"/>
      <c r="J8" s="73"/>
      <c r="K8" s="114"/>
      <c r="L8" s="52" t="s">
        <v>25</v>
      </c>
    </row>
    <row r="9" spans="1:12" ht="16.5" customHeight="1" thickBot="1" x14ac:dyDescent="0.3">
      <c r="A9" s="157" t="s">
        <v>35</v>
      </c>
      <c r="B9" s="157"/>
      <c r="C9" s="157"/>
      <c r="D9" s="157"/>
      <c r="E9" s="157"/>
      <c r="F9" s="157"/>
      <c r="G9" s="157"/>
      <c r="H9" s="157"/>
      <c r="I9" s="157"/>
      <c r="J9" s="167"/>
      <c r="K9" s="168" t="s">
        <v>36</v>
      </c>
      <c r="L9" s="169"/>
    </row>
    <row r="10" spans="1:12" ht="43.5" customHeight="1" thickBot="1" x14ac:dyDescent="0.3">
      <c r="A10" s="53" t="s">
        <v>1</v>
      </c>
      <c r="B10" s="54" t="s">
        <v>2</v>
      </c>
      <c r="C10" s="29" t="s">
        <v>12</v>
      </c>
      <c r="D10" s="30" t="s">
        <v>11</v>
      </c>
      <c r="E10" s="55" t="s">
        <v>14</v>
      </c>
      <c r="F10" s="56" t="s">
        <v>17</v>
      </c>
      <c r="G10" s="57" t="s">
        <v>29</v>
      </c>
      <c r="H10" s="161" t="s">
        <v>8</v>
      </c>
      <c r="I10" s="162"/>
      <c r="J10" s="170"/>
      <c r="K10" s="32" t="s">
        <v>13</v>
      </c>
      <c r="L10" s="32" t="s">
        <v>77</v>
      </c>
    </row>
    <row r="11" spans="1:12" ht="15" customHeight="1" x14ac:dyDescent="0.25">
      <c r="A11" s="58"/>
      <c r="B11" s="58"/>
      <c r="C11" s="58"/>
      <c r="D11" s="59"/>
      <c r="E11" s="60"/>
      <c r="F11" s="59"/>
      <c r="G11" s="61"/>
      <c r="H11" s="151"/>
      <c r="I11" s="152"/>
      <c r="J11" s="153"/>
      <c r="K11" s="62"/>
      <c r="L11" s="62"/>
    </row>
    <row r="12" spans="1:12" ht="15" customHeight="1" x14ac:dyDescent="0.25">
      <c r="A12" s="63"/>
      <c r="B12" s="63"/>
      <c r="C12" s="63"/>
      <c r="D12" s="64"/>
      <c r="E12" s="65"/>
      <c r="F12" s="64"/>
      <c r="G12" s="66"/>
      <c r="H12" s="154"/>
      <c r="I12" s="155"/>
      <c r="J12" s="156"/>
      <c r="K12" s="67"/>
      <c r="L12" s="67"/>
    </row>
    <row r="13" spans="1:12" ht="15" customHeight="1" x14ac:dyDescent="0.25">
      <c r="A13" s="63"/>
      <c r="B13" s="63"/>
      <c r="C13" s="63"/>
      <c r="D13" s="64"/>
      <c r="E13" s="65"/>
      <c r="F13" s="64"/>
      <c r="G13" s="66"/>
      <c r="H13" s="154"/>
      <c r="I13" s="155"/>
      <c r="J13" s="156"/>
      <c r="K13" s="67"/>
      <c r="L13" s="67"/>
    </row>
    <row r="14" spans="1:12" ht="15" customHeight="1" x14ac:dyDescent="0.25">
      <c r="A14" s="63"/>
      <c r="B14" s="63"/>
      <c r="C14" s="63"/>
      <c r="D14" s="64"/>
      <c r="E14" s="65"/>
      <c r="F14" s="64"/>
      <c r="G14" s="66"/>
      <c r="H14" s="154"/>
      <c r="I14" s="155"/>
      <c r="J14" s="156"/>
      <c r="K14" s="67"/>
      <c r="L14" s="67"/>
    </row>
    <row r="15" spans="1:12" ht="15" customHeight="1" x14ac:dyDescent="0.25">
      <c r="A15" s="63"/>
      <c r="B15" s="63"/>
      <c r="C15" s="63"/>
      <c r="D15" s="64"/>
      <c r="E15" s="65"/>
      <c r="F15" s="64"/>
      <c r="G15" s="66"/>
      <c r="H15" s="154"/>
      <c r="I15" s="155"/>
      <c r="J15" s="156"/>
      <c r="K15" s="67"/>
      <c r="L15" s="67"/>
    </row>
    <row r="16" spans="1:12" ht="15" customHeight="1" x14ac:dyDescent="0.25">
      <c r="A16" s="63"/>
      <c r="B16" s="63"/>
      <c r="C16" s="63"/>
      <c r="D16" s="64"/>
      <c r="E16" s="65"/>
      <c r="F16" s="64"/>
      <c r="G16" s="66"/>
      <c r="H16" s="154"/>
      <c r="I16" s="155"/>
      <c r="J16" s="156"/>
      <c r="K16" s="67"/>
      <c r="L16" s="67"/>
    </row>
    <row r="17" spans="1:13" ht="15" customHeight="1" x14ac:dyDescent="0.25">
      <c r="A17" s="63"/>
      <c r="B17" s="63"/>
      <c r="C17" s="63"/>
      <c r="D17" s="64"/>
      <c r="E17" s="65"/>
      <c r="F17" s="64"/>
      <c r="G17" s="66"/>
      <c r="H17" s="154"/>
      <c r="I17" s="155"/>
      <c r="J17" s="156"/>
      <c r="K17" s="67"/>
      <c r="L17" s="67"/>
    </row>
    <row r="18" spans="1:13" ht="15" customHeight="1" thickBot="1" x14ac:dyDescent="0.3">
      <c r="A18" s="68"/>
      <c r="B18" s="68"/>
      <c r="C18" s="68"/>
      <c r="D18" s="69"/>
      <c r="E18" s="70"/>
      <c r="F18" s="69"/>
      <c r="G18" s="71"/>
      <c r="H18" s="158"/>
      <c r="I18" s="159"/>
      <c r="J18" s="160"/>
      <c r="K18" s="115"/>
      <c r="L18" s="73"/>
    </row>
    <row r="19" spans="1:13" ht="16.5" customHeight="1" thickBot="1" x14ac:dyDescent="0.3">
      <c r="A19" s="157" t="s">
        <v>39</v>
      </c>
      <c r="B19" s="157"/>
      <c r="C19" s="157"/>
      <c r="D19" s="157"/>
      <c r="E19" s="157"/>
      <c r="F19" s="157"/>
      <c r="G19" s="157"/>
      <c r="H19" s="157"/>
      <c r="I19" s="157"/>
      <c r="J19" s="74"/>
    </row>
    <row r="20" spans="1:13" ht="27.75" customHeight="1" thickBot="1" x14ac:dyDescent="0.3">
      <c r="A20" s="28" t="s">
        <v>1</v>
      </c>
      <c r="B20" s="29" t="s">
        <v>2</v>
      </c>
      <c r="C20" s="29" t="s">
        <v>12</v>
      </c>
      <c r="D20" s="30" t="s">
        <v>28</v>
      </c>
      <c r="E20" s="161" t="s">
        <v>34</v>
      </c>
      <c r="F20" s="162"/>
      <c r="G20" s="163"/>
      <c r="H20" s="102" t="s">
        <v>22</v>
      </c>
      <c r="I20" s="141" t="s">
        <v>14</v>
      </c>
      <c r="J20" s="164"/>
      <c r="K20" s="141" t="s">
        <v>79</v>
      </c>
      <c r="L20" s="142"/>
    </row>
    <row r="21" spans="1:13" x14ac:dyDescent="0.25">
      <c r="A21" s="58"/>
      <c r="B21" s="58"/>
      <c r="C21" s="58"/>
      <c r="D21" s="116"/>
      <c r="E21" s="143"/>
      <c r="F21" s="144"/>
      <c r="G21" s="145"/>
      <c r="H21" s="117"/>
      <c r="I21" s="148"/>
      <c r="J21" s="149"/>
      <c r="K21" s="146"/>
      <c r="L21" s="147"/>
    </row>
    <row r="22" spans="1:13" ht="15" customHeight="1" x14ac:dyDescent="0.25">
      <c r="A22" s="63"/>
      <c r="B22" s="63"/>
      <c r="C22" s="63"/>
      <c r="D22" s="64"/>
      <c r="E22" s="139"/>
      <c r="F22" s="124"/>
      <c r="G22" s="140"/>
      <c r="H22" s="118"/>
      <c r="I22" s="131"/>
      <c r="J22" s="132"/>
      <c r="K22" s="129"/>
      <c r="L22" s="130"/>
    </row>
    <row r="23" spans="1:13" ht="15" customHeight="1" x14ac:dyDescent="0.25">
      <c r="A23" s="63"/>
      <c r="B23" s="63"/>
      <c r="C23" s="63"/>
      <c r="D23" s="64"/>
      <c r="E23" s="139"/>
      <c r="F23" s="124"/>
      <c r="G23" s="140"/>
      <c r="H23" s="118"/>
      <c r="I23" s="131"/>
      <c r="J23" s="132"/>
      <c r="K23" s="129"/>
      <c r="L23" s="130"/>
    </row>
    <row r="24" spans="1:13" ht="15" customHeight="1" x14ac:dyDescent="0.25">
      <c r="A24" s="63"/>
      <c r="B24" s="63"/>
      <c r="C24" s="63"/>
      <c r="D24" s="64"/>
      <c r="E24" s="139"/>
      <c r="F24" s="124"/>
      <c r="G24" s="140"/>
      <c r="H24" s="118"/>
      <c r="I24" s="131"/>
      <c r="J24" s="132"/>
      <c r="K24" s="129"/>
      <c r="L24" s="130"/>
    </row>
    <row r="25" spans="1:13" ht="15" customHeight="1" x14ac:dyDescent="0.25">
      <c r="A25" s="63"/>
      <c r="B25" s="63"/>
      <c r="C25" s="63"/>
      <c r="D25" s="64"/>
      <c r="E25" s="139"/>
      <c r="F25" s="124"/>
      <c r="G25" s="140"/>
      <c r="H25" s="118"/>
      <c r="I25" s="131"/>
      <c r="J25" s="132"/>
      <c r="K25" s="129"/>
      <c r="L25" s="130"/>
    </row>
    <row r="26" spans="1:13" ht="15" customHeight="1" x14ac:dyDescent="0.25">
      <c r="A26" s="63"/>
      <c r="B26" s="63"/>
      <c r="C26" s="63"/>
      <c r="D26" s="64"/>
      <c r="E26" s="139"/>
      <c r="F26" s="124"/>
      <c r="G26" s="140"/>
      <c r="H26" s="118"/>
      <c r="I26" s="131"/>
      <c r="J26" s="132"/>
      <c r="K26" s="129"/>
      <c r="L26" s="130"/>
    </row>
    <row r="27" spans="1:13" ht="15" customHeight="1" x14ac:dyDescent="0.25">
      <c r="A27" s="63"/>
      <c r="B27" s="63"/>
      <c r="C27" s="63"/>
      <c r="D27" s="64"/>
      <c r="E27" s="139"/>
      <c r="F27" s="124"/>
      <c r="G27" s="140"/>
      <c r="H27" s="118"/>
      <c r="I27" s="131"/>
      <c r="J27" s="132"/>
      <c r="K27" s="129"/>
      <c r="L27" s="130"/>
    </row>
    <row r="28" spans="1:13" x14ac:dyDescent="0.25">
      <c r="A28" s="63"/>
      <c r="B28" s="63"/>
      <c r="C28" s="63"/>
      <c r="D28" s="64"/>
      <c r="E28" s="139"/>
      <c r="F28" s="124"/>
      <c r="G28" s="140"/>
      <c r="H28" s="119"/>
      <c r="I28" s="131"/>
      <c r="J28" s="132"/>
      <c r="K28" s="129"/>
      <c r="L28" s="130"/>
    </row>
    <row r="29" spans="1:13" x14ac:dyDescent="0.25">
      <c r="A29" s="124"/>
      <c r="B29" s="124"/>
      <c r="C29" s="120"/>
      <c r="D29" s="190"/>
      <c r="E29" s="190"/>
      <c r="F29" s="190"/>
      <c r="G29" s="121"/>
      <c r="H29" s="122"/>
      <c r="I29" s="126"/>
      <c r="J29" s="126"/>
      <c r="K29" s="126"/>
      <c r="L29" s="126"/>
    </row>
    <row r="30" spans="1:13" x14ac:dyDescent="0.25">
      <c r="A30" s="120" t="s">
        <v>80</v>
      </c>
      <c r="B30" s="120"/>
      <c r="C30" s="120"/>
      <c r="D30" s="127" t="s">
        <v>81</v>
      </c>
      <c r="E30" s="127"/>
      <c r="F30" s="127"/>
      <c r="G30" s="120"/>
      <c r="H30" s="122"/>
      <c r="I30" s="128" t="s">
        <v>82</v>
      </c>
      <c r="J30" s="128"/>
      <c r="K30" s="128"/>
      <c r="L30" s="128"/>
      <c r="M30" s="123"/>
    </row>
    <row r="31" spans="1:13" x14ac:dyDescent="0.25">
      <c r="M31" s="123"/>
    </row>
    <row r="32" spans="1:13" ht="15" customHeight="1" x14ac:dyDescent="0.25">
      <c r="A32" s="84" t="s">
        <v>78</v>
      </c>
      <c r="B32" s="84" t="s">
        <v>75</v>
      </c>
      <c r="C32" s="84" t="s">
        <v>76</v>
      </c>
      <c r="D32" s="85"/>
      <c r="E32" s="86"/>
      <c r="F32" s="136" t="s">
        <v>33</v>
      </c>
      <c r="G32" s="137"/>
      <c r="H32" s="138"/>
      <c r="I32" s="87" t="s">
        <v>75</v>
      </c>
      <c r="J32" s="88" t="s">
        <v>76</v>
      </c>
    </row>
    <row r="33" spans="1:10" x14ac:dyDescent="0.25">
      <c r="A33" s="89" t="s">
        <v>15</v>
      </c>
      <c r="B33" s="89">
        <f>COUNTIFS(E11:E18,"New", G11:G18,"InCtr Hemo")</f>
        <v>0</v>
      </c>
      <c r="C33" s="89">
        <f>COUNTIFS(E11:E18,"New",G11:G18, "&lt;&gt;InCtr Hemo")</f>
        <v>0</v>
      </c>
      <c r="F33" s="133" t="s">
        <v>19</v>
      </c>
      <c r="G33" s="134"/>
      <c r="H33" s="135"/>
      <c r="I33" s="90">
        <f>COUNTIFS(I21:I28, "Death", K21:K28, "InCtr Hemo")</f>
        <v>0</v>
      </c>
      <c r="J33" s="90">
        <f>COUNTIFS(I21:I28, "Death", K21:K28, "&lt;&gt;InCtr Hemo")</f>
        <v>0</v>
      </c>
    </row>
    <row r="34" spans="1:10" x14ac:dyDescent="0.25">
      <c r="A34" s="89" t="s">
        <v>18</v>
      </c>
      <c r="B34" s="89">
        <f>COUNTIFS(E11:E18,"Restart", G11:G18,"InCtr Hemo")</f>
        <v>0</v>
      </c>
      <c r="C34" s="89">
        <f>COUNTIFS(E11:E18,"Restart",G11:G18, "&lt;&gt;InCtr Hemo")</f>
        <v>0</v>
      </c>
      <c r="F34" s="133" t="s">
        <v>38</v>
      </c>
      <c r="G34" s="134"/>
      <c r="H34" s="135"/>
      <c r="I34" s="90">
        <f>COUNTIFS(I21:I28, "Discontinue", K21:K28, "InCtr Hemo")</f>
        <v>0</v>
      </c>
      <c r="J34" s="90">
        <f>COUNTIFS(I21:I28, "Discontinue", K21:K28, "&lt;&gt;InCtr Hemo")</f>
        <v>0</v>
      </c>
    </row>
    <row r="35" spans="1:10" x14ac:dyDescent="0.25">
      <c r="A35" s="89" t="s">
        <v>16</v>
      </c>
      <c r="B35" s="89">
        <f>COUNTIFS(E11:E18,"Transfer In", G11:G18,"InCtr Hemo")</f>
        <v>0</v>
      </c>
      <c r="C35" s="89">
        <f>COUNTIFS(E11:E18,"Transfer In",G11:G18, "&lt;&gt;InCtr Hemo")</f>
        <v>0</v>
      </c>
      <c r="F35" s="133" t="s">
        <v>42</v>
      </c>
      <c r="G35" s="134"/>
      <c r="H35" s="135"/>
      <c r="I35" s="90">
        <f>COUNTIFS(I21:I28, "Recover Function", K21:K28, "InCtr Hemo")</f>
        <v>0</v>
      </c>
      <c r="J35" s="90">
        <f>COUNTIFS(I21:I28, "Recover Function", K21:K28, "&lt;&gt;InCtr Hemo")</f>
        <v>0</v>
      </c>
    </row>
    <row r="36" spans="1:10" x14ac:dyDescent="0.25">
      <c r="A36" s="89" t="s">
        <v>40</v>
      </c>
      <c r="B36" s="89">
        <f>COUNTIFS(E11:E18,"Transpl Fail", G11:G18,"InCtr Hemo")</f>
        <v>0</v>
      </c>
      <c r="C36" s="89">
        <f>COUNTIFS(E11:E18,"Transpl Fail",G11:G18, "&lt;&gt;InCtr Hemo")</f>
        <v>0</v>
      </c>
      <c r="F36" s="133" t="s">
        <v>41</v>
      </c>
      <c r="G36" s="134"/>
      <c r="H36" s="135"/>
      <c r="I36" s="90">
        <f>COUNTIFS(I21:J28, "Acute", K21:L28, "InCtr Hemo")</f>
        <v>0</v>
      </c>
      <c r="J36" s="90">
        <f>COUNTIFS(I21:I28, "Acute", K21:K28, "&lt;&gt;.InCtr Hemo")</f>
        <v>0</v>
      </c>
    </row>
    <row r="37" spans="1:10" x14ac:dyDescent="0.25">
      <c r="F37" s="133" t="s">
        <v>20</v>
      </c>
      <c r="G37" s="134"/>
      <c r="H37" s="135"/>
      <c r="I37" s="90">
        <f>COUNTIFS(I21:I28, "Transplant", K21:K28, "InCtr Hemo")</f>
        <v>0</v>
      </c>
      <c r="J37" s="90">
        <f>COUNTIFS(I21:I28, "Transplant", K21:K28, "&lt;&gt;InCtr Hemo")</f>
        <v>0</v>
      </c>
    </row>
    <row r="38" spans="1:10" x14ac:dyDescent="0.25">
      <c r="F38" s="133" t="s">
        <v>37</v>
      </c>
      <c r="G38" s="134"/>
      <c r="H38" s="135"/>
      <c r="I38" s="90">
        <f>COUNTIFS(I21:I28, "Transfer", K21:K28, "InCtr Hemo")</f>
        <v>0</v>
      </c>
      <c r="J38" s="90">
        <f>COUNTIFS(I21:I28, "Transfer", K21:K28, "&lt;&gt;InCtr Hemo")</f>
        <v>0</v>
      </c>
    </row>
    <row r="39" spans="1:10" x14ac:dyDescent="0.25">
      <c r="F39" s="133" t="s">
        <v>32</v>
      </c>
      <c r="G39" s="134"/>
      <c r="H39" s="135"/>
      <c r="I39" s="90">
        <f>COUNTIFS(I21:I28, "Other/LTFU", K21:K28, "InCtr Hemo")</f>
        <v>0</v>
      </c>
      <c r="J39" s="90">
        <f>COUNTIFS(I21:I28, "Other/LTFU", K21:K28, "&lt;&gt;InCtr Hemo")</f>
        <v>0</v>
      </c>
    </row>
    <row r="40" spans="1:10" x14ac:dyDescent="0.25">
      <c r="F40" s="133" t="s">
        <v>21</v>
      </c>
      <c r="G40" s="134"/>
      <c r="H40" s="135"/>
      <c r="I40" s="90">
        <f>COUNTIFS(I21:I28, "IVD", K21:K28, "InCtr Hemo")</f>
        <v>0</v>
      </c>
      <c r="J40" s="90">
        <f>COUNTIFS(I21:I28, "IVD", K21:K28, "&lt;&gt;InCtr Hemo")</f>
        <v>0</v>
      </c>
    </row>
  </sheetData>
  <sheetProtection password="CCE3" sheet="1" objects="1" scenarios="1"/>
  <mergeCells count="68">
    <mergeCell ref="J3:K3"/>
    <mergeCell ref="A1:B1"/>
    <mergeCell ref="D1:E1"/>
    <mergeCell ref="G1:H1"/>
    <mergeCell ref="A2:I2"/>
    <mergeCell ref="E3:H3"/>
    <mergeCell ref="H10:J10"/>
    <mergeCell ref="E4:F4"/>
    <mergeCell ref="G4:H4"/>
    <mergeCell ref="E5:F5"/>
    <mergeCell ref="G5:H5"/>
    <mergeCell ref="E6:F6"/>
    <mergeCell ref="G6:H6"/>
    <mergeCell ref="E7:F7"/>
    <mergeCell ref="G7:H7"/>
    <mergeCell ref="G8:H8"/>
    <mergeCell ref="A9:J9"/>
    <mergeCell ref="K9:L9"/>
    <mergeCell ref="K20:L20"/>
    <mergeCell ref="H11:J11"/>
    <mergeCell ref="H12:J12"/>
    <mergeCell ref="H13:J13"/>
    <mergeCell ref="H14:J14"/>
    <mergeCell ref="H15:J15"/>
    <mergeCell ref="H16:J16"/>
    <mergeCell ref="H17:J17"/>
    <mergeCell ref="H18:J18"/>
    <mergeCell ref="A19:I19"/>
    <mergeCell ref="E20:G20"/>
    <mergeCell ref="I20:J20"/>
    <mergeCell ref="E21:G21"/>
    <mergeCell ref="I21:J21"/>
    <mergeCell ref="K21:L21"/>
    <mergeCell ref="E22:G22"/>
    <mergeCell ref="I22:J22"/>
    <mergeCell ref="K22:L22"/>
    <mergeCell ref="E23:G23"/>
    <mergeCell ref="I23:J23"/>
    <mergeCell ref="K23:L23"/>
    <mergeCell ref="E24:G24"/>
    <mergeCell ref="I24:J24"/>
    <mergeCell ref="K24:L24"/>
    <mergeCell ref="E25:G25"/>
    <mergeCell ref="I25:J25"/>
    <mergeCell ref="K25:L25"/>
    <mergeCell ref="E26:G26"/>
    <mergeCell ref="I26:J26"/>
    <mergeCell ref="K26:L26"/>
    <mergeCell ref="E27:G27"/>
    <mergeCell ref="I27:J27"/>
    <mergeCell ref="K27:L27"/>
    <mergeCell ref="E28:G28"/>
    <mergeCell ref="I28:J28"/>
    <mergeCell ref="K28:L28"/>
    <mergeCell ref="I29:L29"/>
    <mergeCell ref="F34:H34"/>
    <mergeCell ref="F35:H35"/>
    <mergeCell ref="F36:H36"/>
    <mergeCell ref="F37:H37"/>
    <mergeCell ref="D30:F30"/>
    <mergeCell ref="I30:L30"/>
    <mergeCell ref="F32:H32"/>
    <mergeCell ref="F33:H33"/>
    <mergeCell ref="F38:H38"/>
    <mergeCell ref="F39:H39"/>
    <mergeCell ref="F40:H40"/>
    <mergeCell ref="A29:B29"/>
    <mergeCell ref="D29:F29"/>
  </mergeCells>
  <dataValidations count="18">
    <dataValidation type="list" allowBlank="1" showInputMessage="1" showErrorMessage="1" sqref="I24:J24">
      <formula1>F33:F40</formula1>
    </dataValidation>
    <dataValidation type="list" allowBlank="1" showInputMessage="1" showErrorMessage="1" sqref="I25:J25">
      <formula1>F33:F40</formula1>
    </dataValidation>
    <dataValidation type="list" allowBlank="1" showInputMessage="1" showErrorMessage="1" sqref="I26:J26">
      <formula1>F33:F40</formula1>
    </dataValidation>
    <dataValidation type="list" allowBlank="1" showInputMessage="1" showErrorMessage="1" sqref="I27:J27">
      <formula1>F33:F40</formula1>
    </dataValidation>
    <dataValidation type="list" allowBlank="1" showInputMessage="1" showErrorMessage="1" sqref="I28:J28">
      <formula1>F33:F40</formula1>
    </dataValidation>
    <dataValidation type="list" allowBlank="1" showInputMessage="1" showErrorMessage="1" sqref="K28:L28">
      <formula1>L5:L8</formula1>
    </dataValidation>
    <dataValidation type="list" allowBlank="1" showInputMessage="1" showErrorMessage="1" sqref="K22:L22">
      <formula1>L5:L8</formula1>
    </dataValidation>
    <dataValidation type="list" allowBlank="1" showInputMessage="1" showErrorMessage="1" sqref="K23:L23">
      <formula1>L5:L8</formula1>
    </dataValidation>
    <dataValidation type="list" allowBlank="1" showInputMessage="1" showErrorMessage="1" sqref="K21:L21">
      <formula1>L5:L8</formula1>
    </dataValidation>
    <dataValidation type="list" allowBlank="1" showInputMessage="1" showErrorMessage="1" sqref="K24:L24">
      <formula1>L5:L8</formula1>
    </dataValidation>
    <dataValidation type="list" allowBlank="1" showInputMessage="1" showErrorMessage="1" sqref="K25:L25">
      <formula1>L5:L8</formula1>
    </dataValidation>
    <dataValidation type="list" allowBlank="1" showInputMessage="1" showErrorMessage="1" sqref="K26:L26">
      <formula1>L5:L8</formula1>
    </dataValidation>
    <dataValidation type="list" allowBlank="1" showInputMessage="1" showErrorMessage="1" sqref="K27:L27">
      <formula1>L5:L8</formula1>
    </dataValidation>
    <dataValidation type="list" allowBlank="1" showInputMessage="1" showErrorMessage="1" sqref="G11:G18 E5:H8">
      <formula1>$L$5:$L$8</formula1>
    </dataValidation>
    <dataValidation type="list" allowBlank="1" showInputMessage="1" showErrorMessage="1" sqref="I23:J23">
      <formula1>F33:F40</formula1>
    </dataValidation>
    <dataValidation type="list" allowBlank="1" showInputMessage="1" showErrorMessage="1" sqref="I22:J22">
      <formula1>F33:F40</formula1>
    </dataValidation>
    <dataValidation type="list" allowBlank="1" showInputMessage="1" showErrorMessage="1" sqref="I21:J21">
      <formula1>F33:F40</formula1>
    </dataValidation>
    <dataValidation type="list" allowBlank="1" showInputMessage="1" showErrorMessage="1" sqref="E11:E18">
      <formula1>$A$33:$A$36</formula1>
    </dataValidation>
  </dataValidations>
  <pageMargins left="0.25" right="0.25" top="0.75" bottom="0.5" header="0.3" footer="0.3"/>
  <pageSetup orientation="landscape" r:id="rId1"/>
  <headerFooter>
    <oddHeader>&amp;C&amp;"-,Bold"&amp;12MONTHLY CASELOAD CHANGES/CENSUS REPORT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workbookViewId="0">
      <selection activeCell="A4" sqref="A4:T4"/>
    </sheetView>
  </sheetViews>
  <sheetFormatPr defaultRowHeight="11.25" x14ac:dyDescent="0.2"/>
  <cols>
    <col min="1" max="20" width="6.28515625" style="2" customWidth="1"/>
    <col min="21" max="16384" width="9.140625" style="2"/>
  </cols>
  <sheetData>
    <row r="1" spans="1:20" s="1" customFormat="1" ht="15.75" thickBot="1" x14ac:dyDescent="0.3">
      <c r="A1" s="193" t="s">
        <v>43</v>
      </c>
      <c r="B1" s="193"/>
      <c r="C1" s="193"/>
      <c r="D1" s="193"/>
      <c r="E1" s="193"/>
      <c r="F1" s="193"/>
      <c r="G1" s="193"/>
      <c r="H1" s="193"/>
      <c r="I1" s="194" t="s">
        <v>44</v>
      </c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</row>
    <row r="2" spans="1:20" s="1" customFormat="1" ht="57.75" customHeight="1" thickBot="1" x14ac:dyDescent="0.25">
      <c r="A2" s="191" t="s">
        <v>45</v>
      </c>
      <c r="B2" s="192"/>
      <c r="C2" s="191" t="s">
        <v>46</v>
      </c>
      <c r="D2" s="192"/>
      <c r="E2" s="191" t="s">
        <v>47</v>
      </c>
      <c r="F2" s="192"/>
      <c r="G2" s="191" t="s">
        <v>48</v>
      </c>
      <c r="H2" s="192"/>
      <c r="I2" s="191" t="s">
        <v>49</v>
      </c>
      <c r="J2" s="192"/>
      <c r="K2" s="191" t="s">
        <v>50</v>
      </c>
      <c r="L2" s="192"/>
      <c r="M2" s="191" t="s">
        <v>51</v>
      </c>
      <c r="N2" s="192"/>
      <c r="O2" s="191" t="s">
        <v>52</v>
      </c>
      <c r="P2" s="192"/>
      <c r="Q2" s="191" t="s">
        <v>53</v>
      </c>
      <c r="R2" s="192"/>
      <c r="S2" s="191" t="s">
        <v>54</v>
      </c>
      <c r="T2" s="192"/>
    </row>
    <row r="3" spans="1:20" s="1" customFormat="1" ht="39" thickBot="1" x14ac:dyDescent="0.25">
      <c r="A3" s="16" t="s">
        <v>55</v>
      </c>
      <c r="B3" s="3" t="s">
        <v>56</v>
      </c>
      <c r="C3" s="4" t="s">
        <v>57</v>
      </c>
      <c r="D3" s="5" t="s">
        <v>58</v>
      </c>
      <c r="E3" s="6" t="s">
        <v>59</v>
      </c>
      <c r="F3" s="3" t="s">
        <v>60</v>
      </c>
      <c r="G3" s="4" t="s">
        <v>61</v>
      </c>
      <c r="H3" s="5" t="s">
        <v>62</v>
      </c>
      <c r="I3" s="6" t="s">
        <v>63</v>
      </c>
      <c r="J3" s="3" t="s">
        <v>64</v>
      </c>
      <c r="K3" s="4" t="s">
        <v>65</v>
      </c>
      <c r="L3" s="5" t="s">
        <v>66</v>
      </c>
      <c r="M3" s="6" t="s">
        <v>67</v>
      </c>
      <c r="N3" s="3" t="s">
        <v>68</v>
      </c>
      <c r="O3" s="4" t="s">
        <v>69</v>
      </c>
      <c r="P3" s="5" t="s">
        <v>70</v>
      </c>
      <c r="Q3" s="6" t="s">
        <v>71</v>
      </c>
      <c r="R3" s="3" t="s">
        <v>72</v>
      </c>
      <c r="S3" s="4" t="s">
        <v>73</v>
      </c>
      <c r="T3" s="15" t="s">
        <v>74</v>
      </c>
    </row>
    <row r="4" spans="1:20" ht="13.5" thickBot="1" x14ac:dyDescent="0.25">
      <c r="A4" s="7">
        <f>SUM(Jan!B33,Feb!B33,Mar!B33,Apr!B33,May!B33,Jun!B33,Jul!B33,Aug!B33,Sep!B33,Oct!B33,Nov!B33,Dec!B33)</f>
        <v>0</v>
      </c>
      <c r="B4" s="8">
        <f>SUM(Jan!C33,Feb!C33,Mar!C33,Apr!C33,May!C33,Jun!C33,Jul!C33,Aug!C33,Sep!C33,Oct!C33,Nov!C33,Dec!C33)</f>
        <v>0</v>
      </c>
      <c r="C4" s="7">
        <f>SUM(Jan!B34,Feb!B34,Mar!B34,Apr!B34,May!B34,Jun!B34,Jul!B34,Aug!B34,Sep!B34,Oct!B34,Nov!B34,Dec!B34)</f>
        <v>0</v>
      </c>
      <c r="D4" s="9">
        <f>SUM(Jan!C34,Feb!C34,Mar!C34,Apr!C34,May!C34,Jun!C34,Jul!C34,Aug!C34,Sep!C34,Oct!C34,Nov!C34,Dec!C34)</f>
        <v>0</v>
      </c>
      <c r="E4" s="10">
        <f>SUM(Jan!B35,Feb!B35,Mar!B35,Apr!B35,May!B35,Jun!B35,Jul!B35,Aug!B35,Sep!B35,Oct!B35,Nov!B35,Dec!B35)</f>
        <v>0</v>
      </c>
      <c r="F4" s="8">
        <f>SUM(Jan!C35,Feb!C35,Mar!C35,Apr!C35,May!C35,Jun!C35,Jul!C35,Aug!C35,Sep!C35,Oct!C35,Nov!C35,Dec!C35)</f>
        <v>0</v>
      </c>
      <c r="G4" s="7">
        <f>SUM(Jan!B36,Feb!B36,Mar!B36,Apr!B36,May!B36,Jun!B36,Jul!B36,Aug!B36,Sep!B36,Oct!B36,Nov!B36,Dec!B36)</f>
        <v>0</v>
      </c>
      <c r="H4" s="9">
        <f>SUM(Jan!C36,Feb!C36,Mar!C36,Apr!C36,May!C36,Jun!C36,Jul!C36,Aug!C36,Sep!C36,Oct!C36,Nov!C36,Dec!C36)</f>
        <v>0</v>
      </c>
      <c r="I4" s="10">
        <f>SUM(Jan!I33,Feb!I33,Mar!I33,Apr!I33,May!I33,Jun!I33,Jul!I33,Aug!I33,Sep!I33,Oct!I33,Nov!I33,Dec!I33)</f>
        <v>0</v>
      </c>
      <c r="J4" s="8">
        <f>SUM(Jan!J33,Feb!J33,Mar!J33,Apr!J33,May!J33,Jun!J33,Jul!J33,Aug!J33,Sep!J33,Oct!J33,Nov!J33,Dec!J33)</f>
        <v>0</v>
      </c>
      <c r="K4" s="7">
        <f>SUM(Jan!I35,Feb!I35,Mar!I35,Apr!I35,May!I35,Jun!I35,Jul!I35,Aug!I35,Sep!I35,Oct!I35,Nov!I35,Dec!I35)</f>
        <v>0</v>
      </c>
      <c r="L4" s="9">
        <f>SUM(Jan!J35,Feb!J35,Mar!J35,Apr!J35,May!J35,Jun!J35,Jul!J35,Aug!J35,Sep!J35,Oct!J35,Nov!J35,Dec!J35)</f>
        <v>0</v>
      </c>
      <c r="M4" s="10">
        <f>SUM(Jan!I37,Feb!I37,Mar!I37,Apr!I37,May!I37,Jun!I37,Jul!I37,Aug!I37,Sep!I37,Oct!I37,Nov!I37,Dec!I37)</f>
        <v>0</v>
      </c>
      <c r="N4" s="8">
        <f>SUM(Jan!J37,Feb!J37,Mar!J37,Apr!J37,May!J37,Jun!J37,Jul!J37,Aug!J37,Sep!J37,Oct!J37,Nov!J37,Dec!J37)</f>
        <v>0</v>
      </c>
      <c r="O4" s="11">
        <f>SUM(Jan!I38,Feb!I38,Mar!I38,Apr!I38,May!I38,Jun!I38,Jul!I38,Aug!I38,Sep!I38,Oct!I38,Nov!I38,Dec!I38)</f>
        <v>0</v>
      </c>
      <c r="P4" s="12">
        <f>SUM(Jan!J38,Feb!J38,Mar!J38,Apr!J38,May!J38,Jun!J38,Jul!J38,Aug!J38,Sep!J38,Oct!J38,Nov!J38,Dec!J38)</f>
        <v>0</v>
      </c>
      <c r="Q4" s="13">
        <f>SUM(Jan!I34,Feb!I34,Mar!I34,Apr!I34,May!I34,Jun!I34,Jul!I34,Aug!I34,Sep!I34,Oct!I34,Nov!I34,Dec!I34)</f>
        <v>0</v>
      </c>
      <c r="R4" s="14">
        <f>SUM(Jan!J34,Feb!J34,Mar!J34,Apr!J34,May!J34,Jun!J34,Jul!J34,Aug!J34,Sep!J34,Oct!J34,Nov!J34,Dec!J34)</f>
        <v>0</v>
      </c>
      <c r="S4" s="11">
        <f>SUM(Jan!I39,Feb!I39,Mar!I39,Apr!I39,May!I39,Jun!I39,Jul!I39,Aug!I39,Sep!I39,Oct!I39,Nov!I39,Dec!I39)</f>
        <v>0</v>
      </c>
      <c r="T4" s="12">
        <f>SUM(Jan!J39,Feb!J39,Mar!J39,Apr!J39,May!J39,Jun!J39,Jul!J39,Aug!J39,Sep!J39,Oct!J39,Nov!J39,Dec!J39)</f>
        <v>0</v>
      </c>
    </row>
  </sheetData>
  <sheetProtection password="CCE3" sheet="1" objects="1" scenarios="1"/>
  <mergeCells count="12">
    <mergeCell ref="S2:T2"/>
    <mergeCell ref="A1:H1"/>
    <mergeCell ref="I1:T1"/>
    <mergeCell ref="A2:B2"/>
    <mergeCell ref="C2:D2"/>
    <mergeCell ref="E2:F2"/>
    <mergeCell ref="G2:H2"/>
    <mergeCell ref="I2:J2"/>
    <mergeCell ref="K2:L2"/>
    <mergeCell ref="M2:N2"/>
    <mergeCell ref="O2:P2"/>
    <mergeCell ref="Q2:R2"/>
  </mergeCells>
  <printOptions horizontalCentered="1"/>
  <pageMargins left="0.25" right="0.25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4" workbookViewId="0">
      <selection activeCell="J1" sqref="J1"/>
    </sheetView>
  </sheetViews>
  <sheetFormatPr defaultRowHeight="15" x14ac:dyDescent="0.25"/>
  <cols>
    <col min="1" max="1" width="25.140625" style="23" customWidth="1"/>
    <col min="2" max="2" width="15.28515625" style="23" customWidth="1"/>
    <col min="3" max="3" width="15.28515625" style="23" bestFit="1" customWidth="1"/>
    <col min="4" max="4" width="8.5703125" style="23" customWidth="1"/>
    <col min="5" max="5" width="7.28515625" style="23" customWidth="1"/>
    <col min="6" max="6" width="7.85546875" style="23" customWidth="1"/>
    <col min="7" max="7" width="10.140625" style="23" customWidth="1"/>
    <col min="8" max="8" width="9.28515625" style="23" customWidth="1"/>
    <col min="9" max="9" width="9.85546875" style="23" customWidth="1"/>
    <col min="10" max="10" width="7.140625" style="23" customWidth="1"/>
    <col min="11" max="11" width="6.85546875" style="23" bestFit="1" customWidth="1"/>
    <col min="12" max="12" width="10.5703125" style="23" customWidth="1"/>
    <col min="13" max="13" width="5.42578125" style="23" customWidth="1"/>
    <col min="14" max="16384" width="9.140625" style="23"/>
  </cols>
  <sheetData>
    <row r="1" spans="1:12" ht="15.75" thickBot="1" x14ac:dyDescent="0.3">
      <c r="A1" s="175" t="s">
        <v>6</v>
      </c>
      <c r="B1" s="176"/>
      <c r="C1" s="17" t="s">
        <v>27</v>
      </c>
      <c r="D1" s="177"/>
      <c r="E1" s="178"/>
      <c r="F1" s="17" t="s">
        <v>0</v>
      </c>
      <c r="G1" s="179"/>
      <c r="H1" s="180"/>
      <c r="I1" s="18" t="s">
        <v>7</v>
      </c>
      <c r="J1" s="19"/>
      <c r="K1" s="20"/>
      <c r="L1" s="21"/>
    </row>
    <row r="2" spans="1:12" ht="15.75" customHeight="1" thickBot="1" x14ac:dyDescent="0.3">
      <c r="A2" s="157" t="s">
        <v>5</v>
      </c>
      <c r="B2" s="157"/>
      <c r="C2" s="157"/>
      <c r="D2" s="157"/>
      <c r="E2" s="157"/>
      <c r="F2" s="157"/>
      <c r="G2" s="157"/>
      <c r="H2" s="157"/>
      <c r="I2" s="181"/>
      <c r="J2" s="22"/>
    </row>
    <row r="3" spans="1:12" ht="15.75" customHeight="1" thickBot="1" x14ac:dyDescent="0.3">
      <c r="A3" s="24"/>
      <c r="B3" s="25"/>
      <c r="C3" s="26"/>
      <c r="D3" s="25"/>
      <c r="E3" s="182" t="s">
        <v>29</v>
      </c>
      <c r="F3" s="182"/>
      <c r="G3" s="182"/>
      <c r="H3" s="182"/>
      <c r="I3" s="27"/>
      <c r="J3" s="173" t="s">
        <v>10</v>
      </c>
      <c r="K3" s="174"/>
    </row>
    <row r="4" spans="1:12" ht="43.5" thickBot="1" x14ac:dyDescent="0.3">
      <c r="A4" s="28" t="s">
        <v>1</v>
      </c>
      <c r="B4" s="29" t="s">
        <v>2</v>
      </c>
      <c r="C4" s="29" t="s">
        <v>12</v>
      </c>
      <c r="D4" s="30" t="s">
        <v>11</v>
      </c>
      <c r="E4" s="165" t="s">
        <v>3</v>
      </c>
      <c r="F4" s="166"/>
      <c r="G4" s="165" t="s">
        <v>4</v>
      </c>
      <c r="H4" s="166"/>
      <c r="I4" s="31" t="s">
        <v>26</v>
      </c>
      <c r="J4" s="32" t="s">
        <v>13</v>
      </c>
      <c r="K4" s="33" t="s">
        <v>9</v>
      </c>
      <c r="L4" s="34" t="s">
        <v>31</v>
      </c>
    </row>
    <row r="5" spans="1:12" ht="15" customHeight="1" x14ac:dyDescent="0.25">
      <c r="A5" s="35"/>
      <c r="B5" s="35"/>
      <c r="C5" s="35"/>
      <c r="D5" s="36"/>
      <c r="E5" s="203"/>
      <c r="F5" s="204"/>
      <c r="G5" s="203"/>
      <c r="H5" s="204"/>
      <c r="I5" s="37"/>
      <c r="J5" s="38"/>
      <c r="K5" s="39"/>
      <c r="L5" s="40" t="s">
        <v>30</v>
      </c>
    </row>
    <row r="6" spans="1:12" ht="15" customHeight="1" x14ac:dyDescent="0.25">
      <c r="A6" s="41"/>
      <c r="B6" s="41"/>
      <c r="C6" s="41"/>
      <c r="D6" s="42"/>
      <c r="E6" s="195"/>
      <c r="F6" s="196"/>
      <c r="G6" s="195"/>
      <c r="H6" s="196"/>
      <c r="I6" s="43"/>
      <c r="J6" s="44"/>
      <c r="K6" s="45"/>
      <c r="L6" s="46" t="s">
        <v>23</v>
      </c>
    </row>
    <row r="7" spans="1:12" ht="15" customHeight="1" x14ac:dyDescent="0.25">
      <c r="A7" s="41"/>
      <c r="B7" s="41"/>
      <c r="C7" s="41"/>
      <c r="D7" s="42"/>
      <c r="E7" s="195"/>
      <c r="F7" s="196"/>
      <c r="G7" s="195"/>
      <c r="H7" s="196"/>
      <c r="I7" s="43"/>
      <c r="J7" s="44"/>
      <c r="K7" s="45"/>
      <c r="L7" s="46" t="s">
        <v>24</v>
      </c>
    </row>
    <row r="8" spans="1:12" ht="15" customHeight="1" thickBot="1" x14ac:dyDescent="0.3">
      <c r="A8" s="41"/>
      <c r="B8" s="41"/>
      <c r="C8" s="41"/>
      <c r="D8" s="42"/>
      <c r="E8" s="47"/>
      <c r="F8" s="48"/>
      <c r="G8" s="211"/>
      <c r="H8" s="212"/>
      <c r="I8" s="49"/>
      <c r="J8" s="50"/>
      <c r="K8" s="51"/>
      <c r="L8" s="52" t="s">
        <v>25</v>
      </c>
    </row>
    <row r="9" spans="1:12" ht="16.5" customHeight="1" thickBot="1" x14ac:dyDescent="0.3">
      <c r="A9" s="157" t="s">
        <v>35</v>
      </c>
      <c r="B9" s="157"/>
      <c r="C9" s="157"/>
      <c r="D9" s="157"/>
      <c r="E9" s="157"/>
      <c r="F9" s="157"/>
      <c r="G9" s="157"/>
      <c r="H9" s="157"/>
      <c r="I9" s="157"/>
      <c r="J9" s="167"/>
      <c r="K9" s="168" t="s">
        <v>36</v>
      </c>
      <c r="L9" s="169"/>
    </row>
    <row r="10" spans="1:12" ht="43.5" customHeight="1" thickBot="1" x14ac:dyDescent="0.3">
      <c r="A10" s="53" t="s">
        <v>1</v>
      </c>
      <c r="B10" s="54" t="s">
        <v>2</v>
      </c>
      <c r="C10" s="29" t="s">
        <v>12</v>
      </c>
      <c r="D10" s="30" t="s">
        <v>11</v>
      </c>
      <c r="E10" s="55" t="s">
        <v>14</v>
      </c>
      <c r="F10" s="56" t="s">
        <v>17</v>
      </c>
      <c r="G10" s="57" t="s">
        <v>29</v>
      </c>
      <c r="H10" s="161" t="s">
        <v>8</v>
      </c>
      <c r="I10" s="162"/>
      <c r="J10" s="170"/>
      <c r="K10" s="32" t="s">
        <v>13</v>
      </c>
      <c r="L10" s="32" t="s">
        <v>77</v>
      </c>
    </row>
    <row r="11" spans="1:12" ht="15" customHeight="1" x14ac:dyDescent="0.25">
      <c r="A11" s="58"/>
      <c r="B11" s="58"/>
      <c r="C11" s="58"/>
      <c r="D11" s="59"/>
      <c r="E11" s="60"/>
      <c r="F11" s="59"/>
      <c r="G11" s="61"/>
      <c r="H11" s="213"/>
      <c r="I11" s="214"/>
      <c r="J11" s="215"/>
      <c r="K11" s="62"/>
      <c r="L11" s="62"/>
    </row>
    <row r="12" spans="1:12" ht="15" customHeight="1" x14ac:dyDescent="0.25">
      <c r="A12" s="63"/>
      <c r="B12" s="63"/>
      <c r="C12" s="63"/>
      <c r="D12" s="64"/>
      <c r="E12" s="65"/>
      <c r="F12" s="64"/>
      <c r="G12" s="66"/>
      <c r="H12" s="197"/>
      <c r="I12" s="198"/>
      <c r="J12" s="199"/>
      <c r="K12" s="67"/>
      <c r="L12" s="67"/>
    </row>
    <row r="13" spans="1:12" ht="15" customHeight="1" x14ac:dyDescent="0.25">
      <c r="A13" s="63"/>
      <c r="B13" s="63"/>
      <c r="C13" s="63"/>
      <c r="D13" s="64"/>
      <c r="E13" s="65"/>
      <c r="F13" s="64"/>
      <c r="G13" s="66"/>
      <c r="H13" s="197"/>
      <c r="I13" s="198"/>
      <c r="J13" s="199"/>
      <c r="K13" s="67"/>
      <c r="L13" s="67"/>
    </row>
    <row r="14" spans="1:12" ht="15" customHeight="1" x14ac:dyDescent="0.25">
      <c r="A14" s="63"/>
      <c r="B14" s="63"/>
      <c r="C14" s="63"/>
      <c r="D14" s="64"/>
      <c r="E14" s="65"/>
      <c r="F14" s="64"/>
      <c r="G14" s="66"/>
      <c r="H14" s="197"/>
      <c r="I14" s="198"/>
      <c r="J14" s="199"/>
      <c r="K14" s="67"/>
      <c r="L14" s="67"/>
    </row>
    <row r="15" spans="1:12" ht="15" customHeight="1" x14ac:dyDescent="0.25">
      <c r="A15" s="63"/>
      <c r="B15" s="63"/>
      <c r="C15" s="63"/>
      <c r="D15" s="64"/>
      <c r="E15" s="65"/>
      <c r="F15" s="64"/>
      <c r="G15" s="66"/>
      <c r="H15" s="197"/>
      <c r="I15" s="198"/>
      <c r="J15" s="199"/>
      <c r="K15" s="67"/>
      <c r="L15" s="67"/>
    </row>
    <row r="16" spans="1:12" ht="15" customHeight="1" x14ac:dyDescent="0.25">
      <c r="A16" s="63"/>
      <c r="B16" s="63"/>
      <c r="C16" s="63"/>
      <c r="D16" s="64"/>
      <c r="E16" s="65"/>
      <c r="F16" s="64"/>
      <c r="G16" s="66"/>
      <c r="H16" s="197"/>
      <c r="I16" s="198"/>
      <c r="J16" s="199"/>
      <c r="K16" s="67"/>
      <c r="L16" s="67"/>
    </row>
    <row r="17" spans="1:12" ht="15" customHeight="1" x14ac:dyDescent="0.25">
      <c r="A17" s="63"/>
      <c r="B17" s="63"/>
      <c r="C17" s="63"/>
      <c r="D17" s="64"/>
      <c r="E17" s="65"/>
      <c r="F17" s="64"/>
      <c r="G17" s="66"/>
      <c r="H17" s="197"/>
      <c r="I17" s="198"/>
      <c r="J17" s="199"/>
      <c r="K17" s="67"/>
      <c r="L17" s="67"/>
    </row>
    <row r="18" spans="1:12" ht="15" customHeight="1" thickBot="1" x14ac:dyDescent="0.3">
      <c r="A18" s="68"/>
      <c r="B18" s="68"/>
      <c r="C18" s="68"/>
      <c r="D18" s="69"/>
      <c r="E18" s="70"/>
      <c r="F18" s="69"/>
      <c r="G18" s="71"/>
      <c r="H18" s="200"/>
      <c r="I18" s="201"/>
      <c r="J18" s="202"/>
      <c r="K18" s="72"/>
      <c r="L18" s="73"/>
    </row>
    <row r="19" spans="1:12" ht="16.5" customHeight="1" thickBot="1" x14ac:dyDescent="0.3">
      <c r="A19" s="157" t="s">
        <v>39</v>
      </c>
      <c r="B19" s="157"/>
      <c r="C19" s="157"/>
      <c r="D19" s="157"/>
      <c r="E19" s="157"/>
      <c r="F19" s="157"/>
      <c r="G19" s="157"/>
      <c r="H19" s="157"/>
      <c r="I19" s="157"/>
      <c r="J19" s="74"/>
    </row>
    <row r="20" spans="1:12" ht="27.75" customHeight="1" thickBot="1" x14ac:dyDescent="0.3">
      <c r="A20" s="28" t="s">
        <v>1</v>
      </c>
      <c r="B20" s="29" t="s">
        <v>2</v>
      </c>
      <c r="C20" s="29" t="s">
        <v>12</v>
      </c>
      <c r="D20" s="30" t="s">
        <v>28</v>
      </c>
      <c r="E20" s="161" t="s">
        <v>34</v>
      </c>
      <c r="F20" s="162"/>
      <c r="G20" s="163"/>
      <c r="H20" s="75" t="s">
        <v>22</v>
      </c>
      <c r="I20" s="141" t="s">
        <v>14</v>
      </c>
      <c r="J20" s="164"/>
      <c r="K20" s="141" t="s">
        <v>79</v>
      </c>
      <c r="L20" s="142"/>
    </row>
    <row r="21" spans="1:12" x14ac:dyDescent="0.25">
      <c r="A21" s="76"/>
      <c r="B21" s="76"/>
      <c r="C21" s="76"/>
      <c r="D21" s="77"/>
      <c r="E21" s="205"/>
      <c r="F21" s="206"/>
      <c r="G21" s="207"/>
      <c r="H21" s="78"/>
      <c r="I21" s="148"/>
      <c r="J21" s="149"/>
      <c r="K21" s="218"/>
      <c r="L21" s="219"/>
    </row>
    <row r="22" spans="1:12" ht="15" customHeight="1" x14ac:dyDescent="0.25">
      <c r="A22" s="63"/>
      <c r="B22" s="63"/>
      <c r="C22" s="63"/>
      <c r="D22" s="64"/>
      <c r="E22" s="208"/>
      <c r="F22" s="209"/>
      <c r="G22" s="210"/>
      <c r="H22" s="79"/>
      <c r="I22" s="131"/>
      <c r="J22" s="132"/>
      <c r="K22" s="216"/>
      <c r="L22" s="217"/>
    </row>
    <row r="23" spans="1:12" ht="15" customHeight="1" x14ac:dyDescent="0.25">
      <c r="A23" s="63"/>
      <c r="B23" s="63"/>
      <c r="C23" s="63"/>
      <c r="D23" s="64"/>
      <c r="E23" s="208"/>
      <c r="F23" s="209"/>
      <c r="G23" s="210"/>
      <c r="H23" s="79"/>
      <c r="I23" s="131"/>
      <c r="J23" s="132"/>
      <c r="K23" s="216"/>
      <c r="L23" s="217"/>
    </row>
    <row r="24" spans="1:12" ht="15" customHeight="1" x14ac:dyDescent="0.25">
      <c r="A24" s="63"/>
      <c r="B24" s="63"/>
      <c r="C24" s="63"/>
      <c r="D24" s="64"/>
      <c r="E24" s="208"/>
      <c r="F24" s="209"/>
      <c r="G24" s="210"/>
      <c r="H24" s="79"/>
      <c r="I24" s="131"/>
      <c r="J24" s="132"/>
      <c r="K24" s="216"/>
      <c r="L24" s="217"/>
    </row>
    <row r="25" spans="1:12" ht="15" customHeight="1" x14ac:dyDescent="0.25">
      <c r="A25" s="63"/>
      <c r="B25" s="63"/>
      <c r="C25" s="63"/>
      <c r="D25" s="64"/>
      <c r="E25" s="208"/>
      <c r="F25" s="209"/>
      <c r="G25" s="210"/>
      <c r="H25" s="79"/>
      <c r="I25" s="131"/>
      <c r="J25" s="132"/>
      <c r="K25" s="216"/>
      <c r="L25" s="217"/>
    </row>
    <row r="26" spans="1:12" ht="15" customHeight="1" x14ac:dyDescent="0.25">
      <c r="A26" s="63"/>
      <c r="B26" s="63"/>
      <c r="C26" s="63"/>
      <c r="D26" s="64"/>
      <c r="E26" s="208"/>
      <c r="F26" s="209"/>
      <c r="G26" s="210"/>
      <c r="H26" s="79"/>
      <c r="I26" s="131"/>
      <c r="J26" s="132"/>
      <c r="K26" s="216"/>
      <c r="L26" s="217"/>
    </row>
    <row r="27" spans="1:12" ht="15" customHeight="1" x14ac:dyDescent="0.25">
      <c r="A27" s="63"/>
      <c r="B27" s="63"/>
      <c r="C27" s="63"/>
      <c r="D27" s="64"/>
      <c r="E27" s="208"/>
      <c r="F27" s="209"/>
      <c r="G27" s="210"/>
      <c r="H27" s="79"/>
      <c r="I27" s="131"/>
      <c r="J27" s="132"/>
      <c r="K27" s="216"/>
      <c r="L27" s="217"/>
    </row>
    <row r="28" spans="1:12" x14ac:dyDescent="0.25">
      <c r="A28" s="41"/>
      <c r="B28" s="41"/>
      <c r="C28" s="41"/>
      <c r="D28" s="42"/>
      <c r="E28" s="208"/>
      <c r="F28" s="209"/>
      <c r="G28" s="210"/>
      <c r="H28" s="80"/>
      <c r="I28" s="131"/>
      <c r="J28" s="132"/>
      <c r="K28" s="216"/>
      <c r="L28" s="217"/>
    </row>
    <row r="29" spans="1:12" x14ac:dyDescent="0.25">
      <c r="A29" s="81"/>
      <c r="B29" s="81"/>
      <c r="C29" s="81"/>
      <c r="D29" s="82"/>
      <c r="E29" s="150"/>
      <c r="F29" s="150"/>
      <c r="G29" s="150"/>
      <c r="H29" s="83"/>
    </row>
    <row r="30" spans="1:12" ht="15" customHeight="1" x14ac:dyDescent="0.25">
      <c r="A30" s="97" t="s">
        <v>78</v>
      </c>
      <c r="B30" s="97" t="s">
        <v>75</v>
      </c>
      <c r="C30" s="97" t="s">
        <v>76</v>
      </c>
      <c r="D30" s="98"/>
      <c r="E30" s="99"/>
      <c r="F30" s="186" t="s">
        <v>33</v>
      </c>
      <c r="G30" s="187"/>
      <c r="H30" s="188"/>
      <c r="I30" s="100" t="s">
        <v>75</v>
      </c>
      <c r="J30" s="101" t="s">
        <v>76</v>
      </c>
      <c r="K30" s="93"/>
      <c r="L30" s="93"/>
    </row>
    <row r="31" spans="1:12" x14ac:dyDescent="0.25">
      <c r="A31" s="91" t="s">
        <v>15</v>
      </c>
      <c r="B31" s="91">
        <f>COUNTIFS(E11:E18,"New", G11:G18,"InCtr Hemo")</f>
        <v>0</v>
      </c>
      <c r="C31" s="91">
        <f>COUNTIFS(E11:E18,"New",G11:G18, "&lt;&gt;InCtr Hemo")</f>
        <v>0</v>
      </c>
      <c r="D31" s="93"/>
      <c r="E31" s="93"/>
      <c r="F31" s="183" t="s">
        <v>19</v>
      </c>
      <c r="G31" s="184"/>
      <c r="H31" s="185"/>
      <c r="I31" s="92">
        <f>COUNTIFS(I21:I28, "Death", K21:K28, "InCtr Hemo")</f>
        <v>0</v>
      </c>
      <c r="J31" s="92">
        <f>COUNTIFS(I21:I28, "Death", K21:K28, "&lt;&gt;InCtr Hemo")</f>
        <v>0</v>
      </c>
      <c r="K31" s="93"/>
      <c r="L31" s="93"/>
    </row>
    <row r="32" spans="1:12" x14ac:dyDescent="0.25">
      <c r="A32" s="91" t="s">
        <v>18</v>
      </c>
      <c r="B32" s="91">
        <f>COUNTIFS(E11:E18,"Restart", G11:G18,"InCtr Hemo")</f>
        <v>0</v>
      </c>
      <c r="C32" s="91">
        <f>COUNTIFS(E11:E18,"Restart",G11:G18, "&lt;&gt;InCtr Hemo")</f>
        <v>0</v>
      </c>
      <c r="D32" s="93"/>
      <c r="E32" s="93"/>
      <c r="F32" s="183" t="s">
        <v>38</v>
      </c>
      <c r="G32" s="184"/>
      <c r="H32" s="185"/>
      <c r="I32" s="92">
        <f>COUNTIFS(I21:I28, "Discontinue", K21:K28, "InCtr Hemo")</f>
        <v>0</v>
      </c>
      <c r="J32" s="92">
        <f>COUNTIFS(I21:I28, "Discontinue", K21:K28, "&lt;&gt;InCtr Hemo")</f>
        <v>0</v>
      </c>
      <c r="K32" s="93"/>
      <c r="L32" s="93"/>
    </row>
    <row r="33" spans="1:12" x14ac:dyDescent="0.25">
      <c r="A33" s="91" t="s">
        <v>16</v>
      </c>
      <c r="B33" s="91">
        <f>COUNTIFS(E11:E18,"Transfer In", G11:G18,"InCtr Hemo")</f>
        <v>0</v>
      </c>
      <c r="C33" s="91">
        <f>COUNTIFS(E11:E18,"Transfer In",G11:G18, "&lt;&gt;InCtr Hemo")</f>
        <v>0</v>
      </c>
      <c r="D33" s="93"/>
      <c r="E33" s="93"/>
      <c r="F33" s="183" t="s">
        <v>42</v>
      </c>
      <c r="G33" s="184"/>
      <c r="H33" s="185"/>
      <c r="I33" s="92">
        <f>COUNTIFS(I21:I28, "Recover Function", K21:K28, "InCtr Hemo")</f>
        <v>0</v>
      </c>
      <c r="J33" s="92">
        <f>COUNTIFS(I21:I28, "Recover Function", K21:K28, "&lt;&gt;InCtr Hemo")</f>
        <v>0</v>
      </c>
      <c r="K33" s="93"/>
      <c r="L33" s="93"/>
    </row>
    <row r="34" spans="1:12" x14ac:dyDescent="0.25">
      <c r="A34" s="91" t="s">
        <v>40</v>
      </c>
      <c r="B34" s="91">
        <f>COUNTIFS(E11:E18,"Transpl Fail", G11:G18,"InCtr Hemo")</f>
        <v>0</v>
      </c>
      <c r="C34" s="91">
        <f>COUNTIFS(E11:E18,"Transpl Fail",G11:G18, "&lt;&gt;InCtr Hemo")</f>
        <v>0</v>
      </c>
      <c r="D34" s="93"/>
      <c r="E34" s="93"/>
      <c r="F34" s="183" t="s">
        <v>41</v>
      </c>
      <c r="G34" s="184"/>
      <c r="H34" s="185"/>
      <c r="I34" s="92">
        <f>COUNTIFS(I21:J28, "Acute", K21:L28, "InCtr Hemo")</f>
        <v>0</v>
      </c>
      <c r="J34" s="92">
        <f>COUNTIFS(I21:I28, "Acute", K21:K28, "&lt;&gt;.InCtr Hemo")</f>
        <v>0</v>
      </c>
      <c r="K34" s="93"/>
      <c r="L34" s="93"/>
    </row>
    <row r="35" spans="1:12" x14ac:dyDescent="0.25">
      <c r="A35" s="93"/>
      <c r="B35" s="93"/>
      <c r="C35" s="93"/>
      <c r="D35" s="93"/>
      <c r="E35" s="93"/>
      <c r="F35" s="183" t="s">
        <v>20</v>
      </c>
      <c r="G35" s="184"/>
      <c r="H35" s="185"/>
      <c r="I35" s="92">
        <f>COUNTIFS(I21:I28, "Transplant", K21:K28, "InCtr Hemo")</f>
        <v>0</v>
      </c>
      <c r="J35" s="92">
        <f>COUNTIFS(I21:I28, "Transplant", K21:K28, "&lt;&gt;InCtr Hemo")</f>
        <v>0</v>
      </c>
      <c r="K35" s="93"/>
      <c r="L35" s="93"/>
    </row>
    <row r="36" spans="1:12" x14ac:dyDescent="0.25">
      <c r="A36" s="93"/>
      <c r="B36" s="93"/>
      <c r="C36" s="93"/>
      <c r="D36" s="93"/>
      <c r="E36" s="93"/>
      <c r="F36" s="183" t="s">
        <v>37</v>
      </c>
      <c r="G36" s="184"/>
      <c r="H36" s="185"/>
      <c r="I36" s="92">
        <f>COUNTIFS(I21:I28, "Transfer", K21:K28, "InCtr Hemo")</f>
        <v>0</v>
      </c>
      <c r="J36" s="92">
        <f>COUNTIFS(I21:I28, "Transfer", K21:K28, "&lt;&gt;InCtr Hemo")</f>
        <v>0</v>
      </c>
      <c r="K36" s="93"/>
      <c r="L36" s="93"/>
    </row>
    <row r="37" spans="1:12" x14ac:dyDescent="0.25">
      <c r="A37" s="93"/>
      <c r="B37" s="93"/>
      <c r="C37" s="93"/>
      <c r="D37" s="93"/>
      <c r="E37" s="93"/>
      <c r="F37" s="183" t="s">
        <v>32</v>
      </c>
      <c r="G37" s="184"/>
      <c r="H37" s="185"/>
      <c r="I37" s="92">
        <f>COUNTIFS(I21:I28, "Other/LTFU", K21:K28, "InCtr Hemo")</f>
        <v>0</v>
      </c>
      <c r="J37" s="92">
        <f>COUNTIFS(I21:I28, "Other/LTFU", K21:K28, "&lt;&gt;InCtr Hemo")</f>
        <v>0</v>
      </c>
      <c r="K37" s="93"/>
      <c r="L37" s="93"/>
    </row>
    <row r="38" spans="1:12" x14ac:dyDescent="0.25">
      <c r="A38" s="93"/>
      <c r="B38" s="93"/>
      <c r="C38" s="93"/>
      <c r="D38" s="93"/>
      <c r="E38" s="93"/>
      <c r="F38" s="183" t="s">
        <v>21</v>
      </c>
      <c r="G38" s="184"/>
      <c r="H38" s="185"/>
      <c r="I38" s="92">
        <f>COUNTIFS(I21:I28, "IVD", K21:K28, "InCtr Hemo")</f>
        <v>0</v>
      </c>
      <c r="J38" s="92">
        <f>COUNTIFS(I21:I28, "IVD", K21:K28, "&lt;&gt;InCtr Hemo")</f>
        <v>0</v>
      </c>
      <c r="K38" s="93"/>
      <c r="L38" s="93"/>
    </row>
  </sheetData>
  <sheetProtection password="CCE3" sheet="1" objects="1" scenarios="1"/>
  <mergeCells count="64">
    <mergeCell ref="K20:L20"/>
    <mergeCell ref="K21:L21"/>
    <mergeCell ref="K22:L22"/>
    <mergeCell ref="K23:L23"/>
    <mergeCell ref="K24:L24"/>
    <mergeCell ref="K28:L28"/>
    <mergeCell ref="E24:G24"/>
    <mergeCell ref="E25:G25"/>
    <mergeCell ref="E26:G26"/>
    <mergeCell ref="E27:G27"/>
    <mergeCell ref="I24:J24"/>
    <mergeCell ref="I25:J25"/>
    <mergeCell ref="I26:J26"/>
    <mergeCell ref="I27:J27"/>
    <mergeCell ref="I28:J28"/>
    <mergeCell ref="K25:L25"/>
    <mergeCell ref="K26:L26"/>
    <mergeCell ref="K27:L27"/>
    <mergeCell ref="E28:G28"/>
    <mergeCell ref="K9:L9"/>
    <mergeCell ref="E20:G20"/>
    <mergeCell ref="E21:G21"/>
    <mergeCell ref="E23:G23"/>
    <mergeCell ref="A1:B1"/>
    <mergeCell ref="A2:I2"/>
    <mergeCell ref="E4:F4"/>
    <mergeCell ref="G7:H7"/>
    <mergeCell ref="G8:H8"/>
    <mergeCell ref="E22:G22"/>
    <mergeCell ref="H10:J10"/>
    <mergeCell ref="H11:J11"/>
    <mergeCell ref="H12:J12"/>
    <mergeCell ref="H13:J13"/>
    <mergeCell ref="H14:J14"/>
    <mergeCell ref="H15:J15"/>
    <mergeCell ref="G1:H1"/>
    <mergeCell ref="D1:E1"/>
    <mergeCell ref="E3:H3"/>
    <mergeCell ref="E5:F5"/>
    <mergeCell ref="J3:K3"/>
    <mergeCell ref="E6:F6"/>
    <mergeCell ref="E7:F7"/>
    <mergeCell ref="H17:J17"/>
    <mergeCell ref="H18:J18"/>
    <mergeCell ref="G4:H4"/>
    <mergeCell ref="G5:H5"/>
    <mergeCell ref="G6:H6"/>
    <mergeCell ref="H16:J16"/>
    <mergeCell ref="A9:J9"/>
    <mergeCell ref="I21:J21"/>
    <mergeCell ref="A19:I19"/>
    <mergeCell ref="I22:J22"/>
    <mergeCell ref="I23:J23"/>
    <mergeCell ref="I20:J20"/>
    <mergeCell ref="E29:G29"/>
    <mergeCell ref="F38:H38"/>
    <mergeCell ref="F31:H31"/>
    <mergeCell ref="F32:H32"/>
    <mergeCell ref="F33:H33"/>
    <mergeCell ref="F34:H34"/>
    <mergeCell ref="F35:H35"/>
    <mergeCell ref="F36:H36"/>
    <mergeCell ref="F37:H37"/>
    <mergeCell ref="F30:H30"/>
  </mergeCells>
  <dataValidations count="18">
    <dataValidation type="list" allowBlank="1" showInputMessage="1" showErrorMessage="1" sqref="E11:E18">
      <formula1>$A$31:$A$34</formula1>
    </dataValidation>
    <dataValidation type="list" allowBlank="1" showInputMessage="1" showErrorMessage="1" sqref="G11:G18 E5:H8">
      <formula1>$L$5:$L$8</formula1>
    </dataValidation>
    <dataValidation type="list" allowBlank="1" showInputMessage="1" showErrorMessage="1" sqref="I21:J21">
      <formula1>F31:F38</formula1>
    </dataValidation>
    <dataValidation type="list" allowBlank="1" showInputMessage="1" showErrorMessage="1" sqref="I22:J22">
      <formula1>F31:F38</formula1>
    </dataValidation>
    <dataValidation type="list" allowBlank="1" showInputMessage="1" showErrorMessage="1" sqref="I23:J23">
      <formula1>F31:F38</formula1>
    </dataValidation>
    <dataValidation type="list" allowBlank="1" showInputMessage="1" showErrorMessage="1" sqref="I24:J24">
      <formula1>F31:F38</formula1>
    </dataValidation>
    <dataValidation type="list" allowBlank="1" showInputMessage="1" showErrorMessage="1" sqref="I25:J25">
      <formula1>F31:F38</formula1>
    </dataValidation>
    <dataValidation type="list" allowBlank="1" showInputMessage="1" showErrorMessage="1" sqref="I26:J26">
      <formula1>F31:F38</formula1>
    </dataValidation>
    <dataValidation type="list" allowBlank="1" showInputMessage="1" showErrorMessage="1" sqref="I27:J27">
      <formula1>F31:F38</formula1>
    </dataValidation>
    <dataValidation type="list" allowBlank="1" showInputMessage="1" showErrorMessage="1" sqref="I28:J28">
      <formula1>F31:F38</formula1>
    </dataValidation>
    <dataValidation type="list" allowBlank="1" showInputMessage="1" showErrorMessage="1" sqref="K28:L28">
      <formula1>L5:L8</formula1>
    </dataValidation>
    <dataValidation type="list" allowBlank="1" showInputMessage="1" showErrorMessage="1" sqref="K22:L22">
      <formula1>L5:L8</formula1>
    </dataValidation>
    <dataValidation type="list" allowBlank="1" showInputMessage="1" showErrorMessage="1" sqref="K23:L23">
      <formula1>L5:L8</formula1>
    </dataValidation>
    <dataValidation type="list" allowBlank="1" showInputMessage="1" showErrorMessage="1" sqref="K21:L21">
      <formula1>L5:L8</formula1>
    </dataValidation>
    <dataValidation type="list" allowBlank="1" showInputMessage="1" showErrorMessage="1" sqref="K24:L24">
      <formula1>L5:L8</formula1>
    </dataValidation>
    <dataValidation type="list" allowBlank="1" showInputMessage="1" showErrorMessage="1" sqref="K25:L25">
      <formula1>L5:L8</formula1>
    </dataValidation>
    <dataValidation type="list" allowBlank="1" showInputMessage="1" showErrorMessage="1" sqref="K26:L26">
      <formula1>L5:L8</formula1>
    </dataValidation>
    <dataValidation type="list" allowBlank="1" showInputMessage="1" showErrorMessage="1" sqref="K27:L27">
      <formula1>L5:L8</formula1>
    </dataValidation>
  </dataValidations>
  <pageMargins left="0.25" right="0.25" top="0.75" bottom="0.75" header="0.3" footer="0.3"/>
  <pageSetup orientation="landscape" r:id="rId1"/>
  <headerFooter>
    <oddHeader>&amp;C&amp;"-,Bold"&amp;14MONTHLY CASELOAD CHANGES/CENSUS REPORT</oddHeader>
    <oddFooter>&amp;L__________________________________________
Name of person completing form&amp;C_________________________________
Phone Number&amp;R________________________________________
e-mail address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13" workbookViewId="0">
      <selection activeCell="A32" sqref="A32:J40"/>
    </sheetView>
  </sheetViews>
  <sheetFormatPr defaultRowHeight="15" x14ac:dyDescent="0.25"/>
  <cols>
    <col min="1" max="1" width="25.140625" style="93" customWidth="1"/>
    <col min="2" max="2" width="15.28515625" style="93" customWidth="1"/>
    <col min="3" max="3" width="15.28515625" style="93" bestFit="1" customWidth="1"/>
    <col min="4" max="4" width="8.5703125" style="93" customWidth="1"/>
    <col min="5" max="5" width="7.28515625" style="93" customWidth="1"/>
    <col min="6" max="6" width="7.85546875" style="93" customWidth="1"/>
    <col min="7" max="7" width="10.140625" style="93" customWidth="1"/>
    <col min="8" max="8" width="9.28515625" style="93" customWidth="1"/>
    <col min="9" max="9" width="9.85546875" style="93" customWidth="1"/>
    <col min="10" max="10" width="7.140625" style="93" customWidth="1"/>
    <col min="11" max="11" width="6.85546875" style="93" bestFit="1" customWidth="1"/>
    <col min="12" max="12" width="10.5703125" style="93" customWidth="1"/>
    <col min="13" max="13" width="5.42578125" style="93" customWidth="1"/>
    <col min="14" max="16384" width="9.140625" style="93"/>
  </cols>
  <sheetData>
    <row r="1" spans="1:12" s="23" customFormat="1" ht="15.75" thickBot="1" x14ac:dyDescent="0.3">
      <c r="A1" s="175" t="s">
        <v>6</v>
      </c>
      <c r="B1" s="176"/>
      <c r="C1" s="17" t="s">
        <v>27</v>
      </c>
      <c r="D1" s="177"/>
      <c r="E1" s="178"/>
      <c r="F1" s="17" t="s">
        <v>0</v>
      </c>
      <c r="G1" s="179"/>
      <c r="H1" s="180"/>
      <c r="I1" s="18" t="s">
        <v>7</v>
      </c>
      <c r="J1" s="19">
        <v>43132</v>
      </c>
      <c r="K1" s="20"/>
      <c r="L1" s="21"/>
    </row>
    <row r="2" spans="1:12" s="23" customFormat="1" ht="15.75" customHeight="1" thickBot="1" x14ac:dyDescent="0.3">
      <c r="A2" s="157" t="s">
        <v>5</v>
      </c>
      <c r="B2" s="157"/>
      <c r="C2" s="157"/>
      <c r="D2" s="157"/>
      <c r="E2" s="157"/>
      <c r="F2" s="157"/>
      <c r="G2" s="157"/>
      <c r="H2" s="157"/>
      <c r="I2" s="181"/>
      <c r="J2" s="22"/>
    </row>
    <row r="3" spans="1:12" s="23" customFormat="1" ht="15.75" customHeight="1" thickBot="1" x14ac:dyDescent="0.3">
      <c r="A3" s="24"/>
      <c r="B3" s="25"/>
      <c r="C3" s="26"/>
      <c r="D3" s="25"/>
      <c r="E3" s="182" t="s">
        <v>29</v>
      </c>
      <c r="F3" s="182"/>
      <c r="G3" s="182"/>
      <c r="H3" s="182"/>
      <c r="I3" s="27"/>
      <c r="J3" s="173" t="s">
        <v>10</v>
      </c>
      <c r="K3" s="174"/>
    </row>
    <row r="4" spans="1:12" s="23" customFormat="1" ht="43.5" thickBot="1" x14ac:dyDescent="0.3">
      <c r="A4" s="28" t="s">
        <v>1</v>
      </c>
      <c r="B4" s="29" t="s">
        <v>2</v>
      </c>
      <c r="C4" s="29" t="s">
        <v>12</v>
      </c>
      <c r="D4" s="30" t="s">
        <v>11</v>
      </c>
      <c r="E4" s="165" t="s">
        <v>3</v>
      </c>
      <c r="F4" s="166"/>
      <c r="G4" s="165" t="s">
        <v>4</v>
      </c>
      <c r="H4" s="166"/>
      <c r="I4" s="31" t="s">
        <v>26</v>
      </c>
      <c r="J4" s="32" t="s">
        <v>13</v>
      </c>
      <c r="K4" s="33" t="s">
        <v>9</v>
      </c>
      <c r="L4" s="34" t="s">
        <v>31</v>
      </c>
    </row>
    <row r="5" spans="1:12" s="23" customFormat="1" ht="15" customHeight="1" x14ac:dyDescent="0.25">
      <c r="A5" s="103"/>
      <c r="B5" s="103"/>
      <c r="C5" s="103"/>
      <c r="D5" s="104"/>
      <c r="E5" s="148"/>
      <c r="F5" s="149"/>
      <c r="G5" s="148"/>
      <c r="H5" s="149"/>
      <c r="I5" s="105"/>
      <c r="J5" s="62"/>
      <c r="K5" s="106"/>
      <c r="L5" s="40" t="s">
        <v>30</v>
      </c>
    </row>
    <row r="6" spans="1:12" s="23" customFormat="1" ht="15" customHeight="1" x14ac:dyDescent="0.25">
      <c r="A6" s="63"/>
      <c r="B6" s="63"/>
      <c r="C6" s="63"/>
      <c r="D6" s="64"/>
      <c r="E6" s="131"/>
      <c r="F6" s="132"/>
      <c r="G6" s="131"/>
      <c r="H6" s="132"/>
      <c r="I6" s="107"/>
      <c r="J6" s="67"/>
      <c r="K6" s="108"/>
      <c r="L6" s="46" t="s">
        <v>23</v>
      </c>
    </row>
    <row r="7" spans="1:12" s="23" customFormat="1" ht="15" customHeight="1" x14ac:dyDescent="0.25">
      <c r="A7" s="63"/>
      <c r="B7" s="63"/>
      <c r="C7" s="63"/>
      <c r="D7" s="64"/>
      <c r="E7" s="131"/>
      <c r="F7" s="132"/>
      <c r="G7" s="131"/>
      <c r="H7" s="132"/>
      <c r="I7" s="107"/>
      <c r="J7" s="67"/>
      <c r="K7" s="108"/>
      <c r="L7" s="46" t="s">
        <v>24</v>
      </c>
    </row>
    <row r="8" spans="1:12" s="23" customFormat="1" ht="15" customHeight="1" thickBot="1" x14ac:dyDescent="0.3">
      <c r="A8" s="63"/>
      <c r="B8" s="63"/>
      <c r="C8" s="63"/>
      <c r="D8" s="64"/>
      <c r="E8" s="111"/>
      <c r="F8" s="112"/>
      <c r="G8" s="171"/>
      <c r="H8" s="172"/>
      <c r="I8" s="113"/>
      <c r="J8" s="73"/>
      <c r="K8" s="114"/>
      <c r="L8" s="52" t="s">
        <v>25</v>
      </c>
    </row>
    <row r="9" spans="1:12" s="23" customFormat="1" ht="16.5" customHeight="1" thickBot="1" x14ac:dyDescent="0.3">
      <c r="A9" s="157" t="s">
        <v>35</v>
      </c>
      <c r="B9" s="157"/>
      <c r="C9" s="157"/>
      <c r="D9" s="157"/>
      <c r="E9" s="157"/>
      <c r="F9" s="157"/>
      <c r="G9" s="157"/>
      <c r="H9" s="157"/>
      <c r="I9" s="157"/>
      <c r="J9" s="167"/>
      <c r="K9" s="168" t="s">
        <v>36</v>
      </c>
      <c r="L9" s="169"/>
    </row>
    <row r="10" spans="1:12" s="23" customFormat="1" ht="43.5" customHeight="1" thickBot="1" x14ac:dyDescent="0.3">
      <c r="A10" s="53" t="s">
        <v>1</v>
      </c>
      <c r="B10" s="54" t="s">
        <v>2</v>
      </c>
      <c r="C10" s="29" t="s">
        <v>12</v>
      </c>
      <c r="D10" s="30" t="s">
        <v>11</v>
      </c>
      <c r="E10" s="55" t="s">
        <v>14</v>
      </c>
      <c r="F10" s="56" t="s">
        <v>17</v>
      </c>
      <c r="G10" s="57" t="s">
        <v>29</v>
      </c>
      <c r="H10" s="161" t="s">
        <v>8</v>
      </c>
      <c r="I10" s="162"/>
      <c r="J10" s="170"/>
      <c r="K10" s="32" t="s">
        <v>13</v>
      </c>
      <c r="L10" s="32" t="s">
        <v>77</v>
      </c>
    </row>
    <row r="11" spans="1:12" s="23" customFormat="1" ht="15" customHeight="1" x14ac:dyDescent="0.25">
      <c r="A11" s="58"/>
      <c r="B11" s="58"/>
      <c r="C11" s="58"/>
      <c r="D11" s="59"/>
      <c r="E11" s="60"/>
      <c r="F11" s="59"/>
      <c r="G11" s="61"/>
      <c r="H11" s="151"/>
      <c r="I11" s="152"/>
      <c r="J11" s="153"/>
      <c r="K11" s="62"/>
      <c r="L11" s="62"/>
    </row>
    <row r="12" spans="1:12" s="23" customFormat="1" ht="15" customHeight="1" x14ac:dyDescent="0.25">
      <c r="A12" s="63"/>
      <c r="B12" s="63"/>
      <c r="C12" s="63"/>
      <c r="D12" s="64"/>
      <c r="E12" s="65"/>
      <c r="F12" s="64"/>
      <c r="G12" s="66"/>
      <c r="H12" s="154"/>
      <c r="I12" s="155"/>
      <c r="J12" s="156"/>
      <c r="K12" s="67"/>
      <c r="L12" s="67"/>
    </row>
    <row r="13" spans="1:12" s="23" customFormat="1" ht="15" customHeight="1" x14ac:dyDescent="0.25">
      <c r="A13" s="63"/>
      <c r="B13" s="63"/>
      <c r="C13" s="63"/>
      <c r="D13" s="64"/>
      <c r="E13" s="65"/>
      <c r="F13" s="64"/>
      <c r="G13" s="66"/>
      <c r="H13" s="154"/>
      <c r="I13" s="155"/>
      <c r="J13" s="156"/>
      <c r="K13" s="67"/>
      <c r="L13" s="67"/>
    </row>
    <row r="14" spans="1:12" s="23" customFormat="1" ht="15" customHeight="1" x14ac:dyDescent="0.25">
      <c r="A14" s="63"/>
      <c r="B14" s="63"/>
      <c r="C14" s="63"/>
      <c r="D14" s="64"/>
      <c r="E14" s="65"/>
      <c r="F14" s="64"/>
      <c r="G14" s="66"/>
      <c r="H14" s="154"/>
      <c r="I14" s="155"/>
      <c r="J14" s="156"/>
      <c r="K14" s="67"/>
      <c r="L14" s="67"/>
    </row>
    <row r="15" spans="1:12" s="23" customFormat="1" ht="15" customHeight="1" x14ac:dyDescent="0.25">
      <c r="A15" s="63"/>
      <c r="B15" s="63"/>
      <c r="C15" s="63"/>
      <c r="D15" s="64"/>
      <c r="E15" s="65"/>
      <c r="F15" s="64"/>
      <c r="G15" s="66"/>
      <c r="H15" s="154"/>
      <c r="I15" s="155"/>
      <c r="J15" s="156"/>
      <c r="K15" s="67"/>
      <c r="L15" s="67"/>
    </row>
    <row r="16" spans="1:12" s="23" customFormat="1" ht="15" customHeight="1" x14ac:dyDescent="0.25">
      <c r="A16" s="63"/>
      <c r="B16" s="63"/>
      <c r="C16" s="63"/>
      <c r="D16" s="64"/>
      <c r="E16" s="65"/>
      <c r="F16" s="64"/>
      <c r="G16" s="66"/>
      <c r="H16" s="154"/>
      <c r="I16" s="155"/>
      <c r="J16" s="156"/>
      <c r="K16" s="67"/>
      <c r="L16" s="67"/>
    </row>
    <row r="17" spans="1:13" s="23" customFormat="1" ht="15" customHeight="1" x14ac:dyDescent="0.25">
      <c r="A17" s="63"/>
      <c r="B17" s="63"/>
      <c r="C17" s="63"/>
      <c r="D17" s="64"/>
      <c r="E17" s="65"/>
      <c r="F17" s="64"/>
      <c r="G17" s="66"/>
      <c r="H17" s="154"/>
      <c r="I17" s="155"/>
      <c r="J17" s="156"/>
      <c r="K17" s="67"/>
      <c r="L17" s="67"/>
    </row>
    <row r="18" spans="1:13" s="23" customFormat="1" ht="15" customHeight="1" thickBot="1" x14ac:dyDescent="0.3">
      <c r="A18" s="68"/>
      <c r="B18" s="68"/>
      <c r="C18" s="68"/>
      <c r="D18" s="69"/>
      <c r="E18" s="70"/>
      <c r="F18" s="69"/>
      <c r="G18" s="71"/>
      <c r="H18" s="158"/>
      <c r="I18" s="159"/>
      <c r="J18" s="160"/>
      <c r="K18" s="115"/>
      <c r="L18" s="73"/>
    </row>
    <row r="19" spans="1:13" s="23" customFormat="1" ht="16.5" customHeight="1" thickBot="1" x14ac:dyDescent="0.3">
      <c r="A19" s="157" t="s">
        <v>39</v>
      </c>
      <c r="B19" s="157"/>
      <c r="C19" s="157"/>
      <c r="D19" s="157"/>
      <c r="E19" s="157"/>
      <c r="F19" s="157"/>
      <c r="G19" s="157"/>
      <c r="H19" s="157"/>
      <c r="I19" s="157"/>
      <c r="J19" s="74"/>
    </row>
    <row r="20" spans="1:13" s="23" customFormat="1" ht="27.75" customHeight="1" thickBot="1" x14ac:dyDescent="0.3">
      <c r="A20" s="28" t="s">
        <v>1</v>
      </c>
      <c r="B20" s="29" t="s">
        <v>2</v>
      </c>
      <c r="C20" s="29" t="s">
        <v>12</v>
      </c>
      <c r="D20" s="30" t="s">
        <v>28</v>
      </c>
      <c r="E20" s="161" t="s">
        <v>34</v>
      </c>
      <c r="F20" s="162"/>
      <c r="G20" s="163"/>
      <c r="H20" s="102" t="s">
        <v>22</v>
      </c>
      <c r="I20" s="141" t="s">
        <v>14</v>
      </c>
      <c r="J20" s="164"/>
      <c r="K20" s="141" t="s">
        <v>79</v>
      </c>
      <c r="L20" s="142"/>
    </row>
    <row r="21" spans="1:13" s="23" customFormat="1" x14ac:dyDescent="0.25">
      <c r="A21" s="58"/>
      <c r="B21" s="58"/>
      <c r="C21" s="58"/>
      <c r="D21" s="116"/>
      <c r="E21" s="143"/>
      <c r="F21" s="144"/>
      <c r="G21" s="145"/>
      <c r="H21" s="117"/>
      <c r="I21" s="148"/>
      <c r="J21" s="149"/>
      <c r="K21" s="146"/>
      <c r="L21" s="147"/>
    </row>
    <row r="22" spans="1:13" s="23" customFormat="1" ht="15" customHeight="1" x14ac:dyDescent="0.25">
      <c r="A22" s="63"/>
      <c r="B22" s="63"/>
      <c r="C22" s="63"/>
      <c r="D22" s="64"/>
      <c r="E22" s="139"/>
      <c r="F22" s="124"/>
      <c r="G22" s="140"/>
      <c r="H22" s="118"/>
      <c r="I22" s="131"/>
      <c r="J22" s="132"/>
      <c r="K22" s="129"/>
      <c r="L22" s="130"/>
    </row>
    <row r="23" spans="1:13" s="23" customFormat="1" ht="15" customHeight="1" x14ac:dyDescent="0.25">
      <c r="A23" s="63"/>
      <c r="B23" s="63"/>
      <c r="C23" s="63"/>
      <c r="D23" s="64"/>
      <c r="E23" s="139"/>
      <c r="F23" s="124"/>
      <c r="G23" s="140"/>
      <c r="H23" s="118"/>
      <c r="I23" s="131"/>
      <c r="J23" s="132"/>
      <c r="K23" s="129"/>
      <c r="L23" s="130"/>
    </row>
    <row r="24" spans="1:13" s="23" customFormat="1" ht="15" customHeight="1" x14ac:dyDescent="0.25">
      <c r="A24" s="63"/>
      <c r="B24" s="63"/>
      <c r="C24" s="63"/>
      <c r="D24" s="64"/>
      <c r="E24" s="139"/>
      <c r="F24" s="124"/>
      <c r="G24" s="140"/>
      <c r="H24" s="118"/>
      <c r="I24" s="131"/>
      <c r="J24" s="132"/>
      <c r="K24" s="129"/>
      <c r="L24" s="130"/>
    </row>
    <row r="25" spans="1:13" s="23" customFormat="1" ht="15" customHeight="1" x14ac:dyDescent="0.25">
      <c r="A25" s="63"/>
      <c r="B25" s="63"/>
      <c r="C25" s="63"/>
      <c r="D25" s="64"/>
      <c r="E25" s="139"/>
      <c r="F25" s="124"/>
      <c r="G25" s="140"/>
      <c r="H25" s="118"/>
      <c r="I25" s="131"/>
      <c r="J25" s="132"/>
      <c r="K25" s="129"/>
      <c r="L25" s="130"/>
    </row>
    <row r="26" spans="1:13" s="23" customFormat="1" ht="15" customHeight="1" x14ac:dyDescent="0.25">
      <c r="A26" s="63"/>
      <c r="B26" s="63"/>
      <c r="C26" s="63"/>
      <c r="D26" s="64"/>
      <c r="E26" s="139"/>
      <c r="F26" s="124"/>
      <c r="G26" s="140"/>
      <c r="H26" s="118"/>
      <c r="I26" s="131"/>
      <c r="J26" s="132"/>
      <c r="K26" s="129"/>
      <c r="L26" s="130"/>
    </row>
    <row r="27" spans="1:13" s="23" customFormat="1" ht="15" customHeight="1" x14ac:dyDescent="0.25">
      <c r="A27" s="63"/>
      <c r="B27" s="63"/>
      <c r="C27" s="63"/>
      <c r="D27" s="64"/>
      <c r="E27" s="139"/>
      <c r="F27" s="124"/>
      <c r="G27" s="140"/>
      <c r="H27" s="118"/>
      <c r="I27" s="131"/>
      <c r="J27" s="132"/>
      <c r="K27" s="129"/>
      <c r="L27" s="130"/>
    </row>
    <row r="28" spans="1:13" s="23" customFormat="1" x14ac:dyDescent="0.25">
      <c r="A28" s="63"/>
      <c r="B28" s="63"/>
      <c r="C28" s="63"/>
      <c r="D28" s="64"/>
      <c r="E28" s="139"/>
      <c r="F28" s="124"/>
      <c r="G28" s="140"/>
      <c r="H28" s="119"/>
      <c r="I28" s="131"/>
      <c r="J28" s="132"/>
      <c r="K28" s="129"/>
      <c r="L28" s="130"/>
    </row>
    <row r="29" spans="1:13" s="23" customFormat="1" x14ac:dyDescent="0.25">
      <c r="A29" s="124"/>
      <c r="B29" s="124"/>
      <c r="C29" s="120"/>
      <c r="D29" s="125"/>
      <c r="E29" s="125"/>
      <c r="F29" s="125"/>
      <c r="G29" s="121"/>
      <c r="H29" s="122"/>
      <c r="I29" s="126"/>
      <c r="J29" s="126"/>
      <c r="K29" s="126"/>
      <c r="L29" s="126"/>
    </row>
    <row r="30" spans="1:13" s="23" customFormat="1" x14ac:dyDescent="0.25">
      <c r="A30" s="120" t="s">
        <v>80</v>
      </c>
      <c r="B30" s="120"/>
      <c r="C30" s="120"/>
      <c r="D30" s="127" t="s">
        <v>81</v>
      </c>
      <c r="E30" s="127"/>
      <c r="F30" s="127"/>
      <c r="G30" s="120"/>
      <c r="H30" s="122"/>
      <c r="I30" s="128" t="s">
        <v>82</v>
      </c>
      <c r="J30" s="128"/>
      <c r="K30" s="128"/>
      <c r="L30" s="128"/>
      <c r="M30" s="123"/>
    </row>
    <row r="31" spans="1:13" x14ac:dyDescent="0.25">
      <c r="A31" s="94"/>
      <c r="B31" s="94"/>
      <c r="C31" s="94"/>
      <c r="D31" s="95"/>
      <c r="E31" s="220"/>
      <c r="F31" s="220"/>
      <c r="G31" s="220"/>
      <c r="H31" s="96"/>
    </row>
    <row r="32" spans="1:13" ht="15" customHeight="1" x14ac:dyDescent="0.25">
      <c r="A32" s="97" t="s">
        <v>78</v>
      </c>
      <c r="B32" s="97" t="s">
        <v>75</v>
      </c>
      <c r="C32" s="97" t="s">
        <v>76</v>
      </c>
      <c r="D32" s="98"/>
      <c r="E32" s="99"/>
      <c r="F32" s="186" t="s">
        <v>33</v>
      </c>
      <c r="G32" s="187"/>
      <c r="H32" s="188"/>
      <c r="I32" s="100" t="s">
        <v>75</v>
      </c>
      <c r="J32" s="101" t="s">
        <v>76</v>
      </c>
    </row>
    <row r="33" spans="1:10" x14ac:dyDescent="0.25">
      <c r="A33" s="91" t="s">
        <v>15</v>
      </c>
      <c r="B33" s="91">
        <f>COUNTIFS(E11:E18,"New", G11:G18,"InCtr Hemo")</f>
        <v>0</v>
      </c>
      <c r="C33" s="91">
        <f>COUNTIFS(E11:E18,"New",G11:G18, "&lt;&gt;InCtr Hemo")</f>
        <v>0</v>
      </c>
      <c r="F33" s="183" t="s">
        <v>19</v>
      </c>
      <c r="G33" s="184"/>
      <c r="H33" s="185"/>
      <c r="I33" s="92">
        <f>COUNTIFS(I21:I28, "Death", K21:K28, "InCtr Hemo")</f>
        <v>0</v>
      </c>
      <c r="J33" s="92">
        <f>COUNTIFS(I21:I28, "Death", K21:K28, "&lt;&gt;InCtr Hemo")</f>
        <v>0</v>
      </c>
    </row>
    <row r="34" spans="1:10" x14ac:dyDescent="0.25">
      <c r="A34" s="91" t="s">
        <v>18</v>
      </c>
      <c r="B34" s="91">
        <f>COUNTIFS(E11:E18,"Restart", G11:G18,"InCtr Hemo")</f>
        <v>0</v>
      </c>
      <c r="C34" s="91">
        <f>COUNTIFS(E11:E18,"Restart",G11:G18, "&lt;&gt;InCtr Hemo")</f>
        <v>0</v>
      </c>
      <c r="F34" s="183" t="s">
        <v>38</v>
      </c>
      <c r="G34" s="184"/>
      <c r="H34" s="185"/>
      <c r="I34" s="92">
        <f>COUNTIFS(I21:I28, "Discontinue", K21:K28, "InCtr Hemo")</f>
        <v>0</v>
      </c>
      <c r="J34" s="92">
        <f>COUNTIFS(I21:I28, "Discontinue", K21:K28, "&lt;&gt;InCtr Hemo")</f>
        <v>0</v>
      </c>
    </row>
    <row r="35" spans="1:10" x14ac:dyDescent="0.25">
      <c r="A35" s="91" t="s">
        <v>16</v>
      </c>
      <c r="B35" s="91">
        <f>COUNTIFS(E11:E18,"Transfer In", G11:G18,"InCtr Hemo")</f>
        <v>0</v>
      </c>
      <c r="C35" s="91">
        <f>COUNTIFS(E11:E18,"Transfer In",G11:G18, "&lt;&gt;InCtr Hemo")</f>
        <v>0</v>
      </c>
      <c r="F35" s="183" t="s">
        <v>42</v>
      </c>
      <c r="G35" s="184"/>
      <c r="H35" s="185"/>
      <c r="I35" s="92">
        <f>COUNTIFS(I21:I28, "Recover Function", K21:K28, "InCtr Hemo")</f>
        <v>0</v>
      </c>
      <c r="J35" s="92">
        <f>COUNTIFS(I21:I28, "Recover Function", K21:K28, "&lt;&gt;InCtr Hemo")</f>
        <v>0</v>
      </c>
    </row>
    <row r="36" spans="1:10" x14ac:dyDescent="0.25">
      <c r="A36" s="91" t="s">
        <v>40</v>
      </c>
      <c r="B36" s="91">
        <f>COUNTIFS(E11:E18,"Transpl Fail", G11:G18,"InCtr Hemo")</f>
        <v>0</v>
      </c>
      <c r="C36" s="91">
        <f>COUNTIFS(E11:E18,"Transpl Fail",G11:G18, "&lt;&gt;InCtr Hemo")</f>
        <v>0</v>
      </c>
      <c r="F36" s="183" t="s">
        <v>41</v>
      </c>
      <c r="G36" s="184"/>
      <c r="H36" s="185"/>
      <c r="I36" s="92">
        <f>COUNTIFS(I21:J28, "Acute", K21:L28, "InCtr Hemo")</f>
        <v>0</v>
      </c>
      <c r="J36" s="92">
        <f>COUNTIFS(I21:I28, "Acute", K21:K28, "&lt;&gt;.InCtr Hemo")</f>
        <v>0</v>
      </c>
    </row>
    <row r="37" spans="1:10" x14ac:dyDescent="0.25">
      <c r="F37" s="183" t="s">
        <v>20</v>
      </c>
      <c r="G37" s="184"/>
      <c r="H37" s="185"/>
      <c r="I37" s="92">
        <f>COUNTIFS(I21:I28, "Transplant", K21:K28, "InCtr Hemo")</f>
        <v>0</v>
      </c>
      <c r="J37" s="92">
        <f>COUNTIFS(I21:I28, "Transplant", K21:K28, "&lt;&gt;InCtr Hemo")</f>
        <v>0</v>
      </c>
    </row>
    <row r="38" spans="1:10" x14ac:dyDescent="0.25">
      <c r="F38" s="183" t="s">
        <v>37</v>
      </c>
      <c r="G38" s="184"/>
      <c r="H38" s="185"/>
      <c r="I38" s="92">
        <f>COUNTIFS(I21:I28, "Transfer", K21:K28, "InCtr Hemo")</f>
        <v>0</v>
      </c>
      <c r="J38" s="92">
        <f>COUNTIFS(I21:I28, "Transfer", K21:K28, "&lt;&gt;InCtr Hemo")</f>
        <v>0</v>
      </c>
    </row>
    <row r="39" spans="1:10" x14ac:dyDescent="0.25">
      <c r="F39" s="183" t="s">
        <v>32</v>
      </c>
      <c r="G39" s="184"/>
      <c r="H39" s="185"/>
      <c r="I39" s="92">
        <f>COUNTIFS(I21:I28, "Other/LTFU", K21:K28, "InCtr Hemo")</f>
        <v>0</v>
      </c>
      <c r="J39" s="92">
        <f>COUNTIFS(I21:I28, "Other/LTFU", K21:K28, "&lt;&gt;InCtr Hemo")</f>
        <v>0</v>
      </c>
    </row>
    <row r="40" spans="1:10" x14ac:dyDescent="0.25">
      <c r="F40" s="183" t="s">
        <v>21</v>
      </c>
      <c r="G40" s="184"/>
      <c r="H40" s="185"/>
      <c r="I40" s="92">
        <f>COUNTIFS(I21:I28, "IVD", K21:K28, "InCtr Hemo")</f>
        <v>0</v>
      </c>
      <c r="J40" s="92">
        <f>COUNTIFS(I21:I28, "IVD", K21:K28, "&lt;&gt;InCtr Hemo")</f>
        <v>0</v>
      </c>
    </row>
  </sheetData>
  <sheetProtection password="CCE3" sheet="1" objects="1" scenarios="1"/>
  <mergeCells count="69">
    <mergeCell ref="J3:K3"/>
    <mergeCell ref="A1:B1"/>
    <mergeCell ref="D1:E1"/>
    <mergeCell ref="G1:H1"/>
    <mergeCell ref="A2:I2"/>
    <mergeCell ref="E3:H3"/>
    <mergeCell ref="E4:F4"/>
    <mergeCell ref="G4:H4"/>
    <mergeCell ref="A9:J9"/>
    <mergeCell ref="K9:L9"/>
    <mergeCell ref="H10:J10"/>
    <mergeCell ref="E5:F5"/>
    <mergeCell ref="G5:H5"/>
    <mergeCell ref="E6:F6"/>
    <mergeCell ref="E7:F7"/>
    <mergeCell ref="G7:H7"/>
    <mergeCell ref="G8:H8"/>
    <mergeCell ref="G6:H6"/>
    <mergeCell ref="F40:H40"/>
    <mergeCell ref="E28:G28"/>
    <mergeCell ref="E31:G31"/>
    <mergeCell ref="H11:J11"/>
    <mergeCell ref="H12:J12"/>
    <mergeCell ref="E25:G25"/>
    <mergeCell ref="A19:I19"/>
    <mergeCell ref="H13:J13"/>
    <mergeCell ref="H18:J18"/>
    <mergeCell ref="E20:G20"/>
    <mergeCell ref="I20:J20"/>
    <mergeCell ref="H14:J14"/>
    <mergeCell ref="H15:J15"/>
    <mergeCell ref="H16:J16"/>
    <mergeCell ref="H17:J17"/>
    <mergeCell ref="F39:H39"/>
    <mergeCell ref="K20:L20"/>
    <mergeCell ref="E23:G23"/>
    <mergeCell ref="K23:L23"/>
    <mergeCell ref="E24:G24"/>
    <mergeCell ref="K24:L24"/>
    <mergeCell ref="I23:J23"/>
    <mergeCell ref="I24:J24"/>
    <mergeCell ref="E21:G21"/>
    <mergeCell ref="K21:L21"/>
    <mergeCell ref="E22:G22"/>
    <mergeCell ref="K22:L22"/>
    <mergeCell ref="I21:J21"/>
    <mergeCell ref="I22:J22"/>
    <mergeCell ref="K25:L25"/>
    <mergeCell ref="E26:G26"/>
    <mergeCell ref="K26:L26"/>
    <mergeCell ref="I25:J25"/>
    <mergeCell ref="I26:J26"/>
    <mergeCell ref="K28:L28"/>
    <mergeCell ref="I27:J27"/>
    <mergeCell ref="I28:J28"/>
    <mergeCell ref="F38:H38"/>
    <mergeCell ref="F32:H32"/>
    <mergeCell ref="E27:G27"/>
    <mergeCell ref="K27:L27"/>
    <mergeCell ref="F33:H33"/>
    <mergeCell ref="F34:H34"/>
    <mergeCell ref="F35:H35"/>
    <mergeCell ref="F36:H36"/>
    <mergeCell ref="F37:H37"/>
    <mergeCell ref="A29:B29"/>
    <mergeCell ref="D29:F29"/>
    <mergeCell ref="I29:L29"/>
    <mergeCell ref="D30:F30"/>
    <mergeCell ref="I30:L30"/>
  </mergeCells>
  <dataValidations count="18">
    <dataValidation type="list" allowBlank="1" showInputMessage="1" showErrorMessage="1" sqref="G11:G18 E5:H8">
      <formula1>$L$5:$L$8</formula1>
    </dataValidation>
    <dataValidation type="list" allowBlank="1" showInputMessage="1" showErrorMessage="1" sqref="K27:L27">
      <formula1>L5:L8</formula1>
    </dataValidation>
    <dataValidation type="list" allowBlank="1" showInputMessage="1" showErrorMessage="1" sqref="K26:L26">
      <formula1>L5:L8</formula1>
    </dataValidation>
    <dataValidation type="list" allowBlank="1" showInputMessage="1" showErrorMessage="1" sqref="K25:L25">
      <formula1>L5:L8</formula1>
    </dataValidation>
    <dataValidation type="list" allowBlank="1" showInputMessage="1" showErrorMessage="1" sqref="K24:L24">
      <formula1>L5:L8</formula1>
    </dataValidation>
    <dataValidation type="list" allowBlank="1" showInputMessage="1" showErrorMessage="1" sqref="K21:L21">
      <formula1>L5:L8</formula1>
    </dataValidation>
    <dataValidation type="list" allowBlank="1" showInputMessage="1" showErrorMessage="1" sqref="K23:L23">
      <formula1>L5:L8</formula1>
    </dataValidation>
    <dataValidation type="list" allowBlank="1" showInputMessage="1" showErrorMessage="1" sqref="K22:L22">
      <formula1>L5:L8</formula1>
    </dataValidation>
    <dataValidation type="list" allowBlank="1" showInputMessage="1" showErrorMessage="1" sqref="K28:L28">
      <formula1>L5:L8</formula1>
    </dataValidation>
    <dataValidation type="list" allowBlank="1" showInputMessage="1" showErrorMessage="1" sqref="I28:J28">
      <formula1>F33:F40</formula1>
    </dataValidation>
    <dataValidation type="list" allowBlank="1" showInputMessage="1" showErrorMessage="1" sqref="I27:J27">
      <formula1>F33:F40</formula1>
    </dataValidation>
    <dataValidation type="list" allowBlank="1" showInputMessage="1" showErrorMessage="1" sqref="I26:J26">
      <formula1>F33:F40</formula1>
    </dataValidation>
    <dataValidation type="list" allowBlank="1" showInputMessage="1" showErrorMessage="1" sqref="I25:J25">
      <formula1>F33:F40</formula1>
    </dataValidation>
    <dataValidation type="list" allowBlank="1" showInputMessage="1" showErrorMessage="1" sqref="I24:J24">
      <formula1>F33:F40</formula1>
    </dataValidation>
    <dataValidation type="list" allowBlank="1" showInputMessage="1" showErrorMessage="1" sqref="I23:J23">
      <formula1>F33:F40</formula1>
    </dataValidation>
    <dataValidation type="list" allowBlank="1" showInputMessage="1" showErrorMessage="1" sqref="I22:J22">
      <formula1>F33:F40</formula1>
    </dataValidation>
    <dataValidation type="list" allowBlank="1" showInputMessage="1" showErrorMessage="1" sqref="I21:J21">
      <formula1>F33:F40</formula1>
    </dataValidation>
    <dataValidation type="list" allowBlank="1" showInputMessage="1" showErrorMessage="1" sqref="E11:E18">
      <formula1>$A$33:$A$36</formula1>
    </dataValidation>
  </dataValidations>
  <pageMargins left="0.25" right="0.25" top="0.75" bottom="0.5" header="0.3" footer="0.3"/>
  <pageSetup orientation="landscape" r:id="rId1"/>
  <headerFooter>
    <oddHeader>&amp;CMOTNHLY CASELOAD CHANGES / CENSUS REPORT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13" workbookViewId="0">
      <selection activeCell="G42" sqref="G42"/>
    </sheetView>
  </sheetViews>
  <sheetFormatPr defaultRowHeight="15" x14ac:dyDescent="0.25"/>
  <cols>
    <col min="1" max="1" width="25.140625" style="23" customWidth="1"/>
    <col min="2" max="2" width="15.28515625" style="23" customWidth="1"/>
    <col min="3" max="3" width="15.28515625" style="23" bestFit="1" customWidth="1"/>
    <col min="4" max="4" width="8.5703125" style="23" customWidth="1"/>
    <col min="5" max="5" width="7.28515625" style="23" customWidth="1"/>
    <col min="6" max="6" width="7.85546875" style="23" customWidth="1"/>
    <col min="7" max="7" width="10.140625" style="23" customWidth="1"/>
    <col min="8" max="8" width="9.28515625" style="23" customWidth="1"/>
    <col min="9" max="9" width="9.85546875" style="23" customWidth="1"/>
    <col min="10" max="10" width="7.140625" style="23" customWidth="1"/>
    <col min="11" max="11" width="6.85546875" style="23" bestFit="1" customWidth="1"/>
    <col min="12" max="12" width="10.5703125" style="23" customWidth="1"/>
    <col min="13" max="13" width="5.42578125" style="23" customWidth="1"/>
    <col min="14" max="16384" width="9.140625" style="23"/>
  </cols>
  <sheetData>
    <row r="1" spans="1:12" ht="15.75" thickBot="1" x14ac:dyDescent="0.3">
      <c r="A1" s="175" t="s">
        <v>6</v>
      </c>
      <c r="B1" s="176"/>
      <c r="C1" s="17" t="s">
        <v>27</v>
      </c>
      <c r="D1" s="177"/>
      <c r="E1" s="178"/>
      <c r="F1" s="17" t="s">
        <v>0</v>
      </c>
      <c r="G1" s="179"/>
      <c r="H1" s="180"/>
      <c r="I1" s="18" t="s">
        <v>7</v>
      </c>
      <c r="J1" s="19">
        <v>43160</v>
      </c>
      <c r="K1" s="20"/>
      <c r="L1" s="21"/>
    </row>
    <row r="2" spans="1:12" ht="15.75" customHeight="1" thickBot="1" x14ac:dyDescent="0.3">
      <c r="A2" s="157" t="s">
        <v>5</v>
      </c>
      <c r="B2" s="157"/>
      <c r="C2" s="157"/>
      <c r="D2" s="157"/>
      <c r="E2" s="157"/>
      <c r="F2" s="157"/>
      <c r="G2" s="157"/>
      <c r="H2" s="157"/>
      <c r="I2" s="181"/>
      <c r="J2" s="22"/>
    </row>
    <row r="3" spans="1:12" ht="15.75" customHeight="1" thickBot="1" x14ac:dyDescent="0.3">
      <c r="A3" s="24"/>
      <c r="B3" s="25"/>
      <c r="C3" s="26"/>
      <c r="D3" s="25"/>
      <c r="E3" s="182" t="s">
        <v>29</v>
      </c>
      <c r="F3" s="182"/>
      <c r="G3" s="182"/>
      <c r="H3" s="182"/>
      <c r="I3" s="27"/>
      <c r="J3" s="173" t="s">
        <v>10</v>
      </c>
      <c r="K3" s="174"/>
    </row>
    <row r="4" spans="1:12" ht="43.5" thickBot="1" x14ac:dyDescent="0.3">
      <c r="A4" s="28" t="s">
        <v>1</v>
      </c>
      <c r="B4" s="29" t="s">
        <v>2</v>
      </c>
      <c r="C4" s="29" t="s">
        <v>12</v>
      </c>
      <c r="D4" s="30" t="s">
        <v>11</v>
      </c>
      <c r="E4" s="165" t="s">
        <v>3</v>
      </c>
      <c r="F4" s="166"/>
      <c r="G4" s="165" t="s">
        <v>4</v>
      </c>
      <c r="H4" s="166"/>
      <c r="I4" s="31" t="s">
        <v>26</v>
      </c>
      <c r="J4" s="32" t="s">
        <v>13</v>
      </c>
      <c r="K4" s="33" t="s">
        <v>9</v>
      </c>
      <c r="L4" s="34" t="s">
        <v>31</v>
      </c>
    </row>
    <row r="5" spans="1:12" ht="15" customHeight="1" x14ac:dyDescent="0.25">
      <c r="A5" s="103"/>
      <c r="B5" s="103"/>
      <c r="C5" s="103"/>
      <c r="D5" s="104"/>
      <c r="E5" s="148"/>
      <c r="F5" s="149"/>
      <c r="G5" s="148"/>
      <c r="H5" s="149"/>
      <c r="I5" s="105"/>
      <c r="J5" s="62"/>
      <c r="K5" s="106"/>
      <c r="L5" s="40" t="s">
        <v>30</v>
      </c>
    </row>
    <row r="6" spans="1:12" ht="15" customHeight="1" x14ac:dyDescent="0.25">
      <c r="A6" s="63"/>
      <c r="B6" s="63"/>
      <c r="C6" s="63"/>
      <c r="D6" s="64"/>
      <c r="E6" s="131"/>
      <c r="F6" s="132"/>
      <c r="G6" s="131"/>
      <c r="H6" s="132"/>
      <c r="I6" s="107"/>
      <c r="J6" s="67"/>
      <c r="K6" s="108"/>
      <c r="L6" s="46" t="s">
        <v>23</v>
      </c>
    </row>
    <row r="7" spans="1:12" ht="15" customHeight="1" x14ac:dyDescent="0.25">
      <c r="A7" s="63"/>
      <c r="B7" s="63"/>
      <c r="C7" s="63"/>
      <c r="D7" s="64"/>
      <c r="E7" s="131"/>
      <c r="F7" s="132"/>
      <c r="G7" s="131"/>
      <c r="H7" s="132"/>
      <c r="I7" s="107"/>
      <c r="J7" s="67"/>
      <c r="K7" s="108"/>
      <c r="L7" s="46" t="s">
        <v>24</v>
      </c>
    </row>
    <row r="8" spans="1:12" ht="15" customHeight="1" thickBot="1" x14ac:dyDescent="0.3">
      <c r="A8" s="63"/>
      <c r="B8" s="63"/>
      <c r="C8" s="63"/>
      <c r="D8" s="64"/>
      <c r="E8" s="111"/>
      <c r="F8" s="112"/>
      <c r="G8" s="171"/>
      <c r="H8" s="172"/>
      <c r="I8" s="113"/>
      <c r="J8" s="73"/>
      <c r="K8" s="114"/>
      <c r="L8" s="52" t="s">
        <v>25</v>
      </c>
    </row>
    <row r="9" spans="1:12" ht="16.5" customHeight="1" thickBot="1" x14ac:dyDescent="0.3">
      <c r="A9" s="157" t="s">
        <v>35</v>
      </c>
      <c r="B9" s="157"/>
      <c r="C9" s="157"/>
      <c r="D9" s="157"/>
      <c r="E9" s="157"/>
      <c r="F9" s="157"/>
      <c r="G9" s="157"/>
      <c r="H9" s="157"/>
      <c r="I9" s="157"/>
      <c r="J9" s="167"/>
      <c r="K9" s="168" t="s">
        <v>36</v>
      </c>
      <c r="L9" s="169"/>
    </row>
    <row r="10" spans="1:12" ht="43.5" customHeight="1" thickBot="1" x14ac:dyDescent="0.3">
      <c r="A10" s="53" t="s">
        <v>1</v>
      </c>
      <c r="B10" s="54" t="s">
        <v>2</v>
      </c>
      <c r="C10" s="29" t="s">
        <v>12</v>
      </c>
      <c r="D10" s="30" t="s">
        <v>11</v>
      </c>
      <c r="E10" s="55" t="s">
        <v>14</v>
      </c>
      <c r="F10" s="56" t="s">
        <v>17</v>
      </c>
      <c r="G10" s="57" t="s">
        <v>29</v>
      </c>
      <c r="H10" s="161" t="s">
        <v>8</v>
      </c>
      <c r="I10" s="162"/>
      <c r="J10" s="170"/>
      <c r="K10" s="32" t="s">
        <v>13</v>
      </c>
      <c r="L10" s="32" t="s">
        <v>77</v>
      </c>
    </row>
    <row r="11" spans="1:12" ht="15" customHeight="1" x14ac:dyDescent="0.25">
      <c r="A11" s="58"/>
      <c r="B11" s="58"/>
      <c r="C11" s="58"/>
      <c r="D11" s="59"/>
      <c r="E11" s="60"/>
      <c r="F11" s="59"/>
      <c r="G11" s="61"/>
      <c r="H11" s="151"/>
      <c r="I11" s="152"/>
      <c r="J11" s="153"/>
      <c r="K11" s="62"/>
      <c r="L11" s="62"/>
    </row>
    <row r="12" spans="1:12" ht="15" customHeight="1" x14ac:dyDescent="0.25">
      <c r="A12" s="63"/>
      <c r="B12" s="63"/>
      <c r="C12" s="63"/>
      <c r="D12" s="64"/>
      <c r="E12" s="65"/>
      <c r="F12" s="64"/>
      <c r="G12" s="66"/>
      <c r="H12" s="154"/>
      <c r="I12" s="155"/>
      <c r="J12" s="156"/>
      <c r="K12" s="67"/>
      <c r="L12" s="67"/>
    </row>
    <row r="13" spans="1:12" ht="15" customHeight="1" x14ac:dyDescent="0.25">
      <c r="A13" s="63"/>
      <c r="B13" s="63"/>
      <c r="C13" s="63"/>
      <c r="D13" s="64"/>
      <c r="E13" s="65"/>
      <c r="F13" s="64"/>
      <c r="G13" s="66"/>
      <c r="H13" s="154"/>
      <c r="I13" s="155"/>
      <c r="J13" s="156"/>
      <c r="K13" s="67"/>
      <c r="L13" s="67"/>
    </row>
    <row r="14" spans="1:12" ht="15" customHeight="1" x14ac:dyDescent="0.25">
      <c r="A14" s="63"/>
      <c r="B14" s="63"/>
      <c r="C14" s="63"/>
      <c r="D14" s="64"/>
      <c r="E14" s="65"/>
      <c r="F14" s="64"/>
      <c r="G14" s="66"/>
      <c r="H14" s="154"/>
      <c r="I14" s="155"/>
      <c r="J14" s="156"/>
      <c r="K14" s="67"/>
      <c r="L14" s="67"/>
    </row>
    <row r="15" spans="1:12" ht="15" customHeight="1" x14ac:dyDescent="0.25">
      <c r="A15" s="63"/>
      <c r="B15" s="63"/>
      <c r="C15" s="63"/>
      <c r="D15" s="64"/>
      <c r="E15" s="65"/>
      <c r="F15" s="64"/>
      <c r="G15" s="66"/>
      <c r="H15" s="154"/>
      <c r="I15" s="155"/>
      <c r="J15" s="156"/>
      <c r="K15" s="67"/>
      <c r="L15" s="67"/>
    </row>
    <row r="16" spans="1:12" ht="15" customHeight="1" x14ac:dyDescent="0.25">
      <c r="A16" s="63"/>
      <c r="B16" s="63"/>
      <c r="C16" s="63"/>
      <c r="D16" s="64"/>
      <c r="E16" s="65"/>
      <c r="F16" s="64"/>
      <c r="G16" s="66"/>
      <c r="H16" s="154"/>
      <c r="I16" s="155"/>
      <c r="J16" s="156"/>
      <c r="K16" s="67"/>
      <c r="L16" s="67"/>
    </row>
    <row r="17" spans="1:13" ht="15" customHeight="1" x14ac:dyDescent="0.25">
      <c r="A17" s="63"/>
      <c r="B17" s="63"/>
      <c r="C17" s="63"/>
      <c r="D17" s="64"/>
      <c r="E17" s="65"/>
      <c r="F17" s="64"/>
      <c r="G17" s="66"/>
      <c r="H17" s="154"/>
      <c r="I17" s="155"/>
      <c r="J17" s="156"/>
      <c r="K17" s="67"/>
      <c r="L17" s="67"/>
    </row>
    <row r="18" spans="1:13" ht="15" customHeight="1" thickBot="1" x14ac:dyDescent="0.3">
      <c r="A18" s="68"/>
      <c r="B18" s="68"/>
      <c r="C18" s="68"/>
      <c r="D18" s="69"/>
      <c r="E18" s="70"/>
      <c r="F18" s="69"/>
      <c r="G18" s="71"/>
      <c r="H18" s="158"/>
      <c r="I18" s="159"/>
      <c r="J18" s="160"/>
      <c r="K18" s="115"/>
      <c r="L18" s="73"/>
    </row>
    <row r="19" spans="1:13" ht="16.5" customHeight="1" thickBot="1" x14ac:dyDescent="0.3">
      <c r="A19" s="157" t="s">
        <v>39</v>
      </c>
      <c r="B19" s="157"/>
      <c r="C19" s="157"/>
      <c r="D19" s="157"/>
      <c r="E19" s="157"/>
      <c r="F19" s="157"/>
      <c r="G19" s="157"/>
      <c r="H19" s="157"/>
      <c r="I19" s="157"/>
      <c r="J19" s="74"/>
    </row>
    <row r="20" spans="1:13" ht="27.75" customHeight="1" thickBot="1" x14ac:dyDescent="0.3">
      <c r="A20" s="28" t="s">
        <v>1</v>
      </c>
      <c r="B20" s="29" t="s">
        <v>2</v>
      </c>
      <c r="C20" s="29" t="s">
        <v>12</v>
      </c>
      <c r="D20" s="30" t="s">
        <v>28</v>
      </c>
      <c r="E20" s="161" t="s">
        <v>34</v>
      </c>
      <c r="F20" s="162"/>
      <c r="G20" s="163"/>
      <c r="H20" s="102" t="s">
        <v>22</v>
      </c>
      <c r="I20" s="141" t="s">
        <v>14</v>
      </c>
      <c r="J20" s="164"/>
      <c r="K20" s="141" t="s">
        <v>79</v>
      </c>
      <c r="L20" s="142"/>
    </row>
    <row r="21" spans="1:13" x14ac:dyDescent="0.25">
      <c r="A21" s="58"/>
      <c r="B21" s="58"/>
      <c r="C21" s="58"/>
      <c r="D21" s="116"/>
      <c r="E21" s="143"/>
      <c r="F21" s="144"/>
      <c r="G21" s="145"/>
      <c r="H21" s="117"/>
      <c r="I21" s="148"/>
      <c r="J21" s="149"/>
      <c r="K21" s="146"/>
      <c r="L21" s="147"/>
    </row>
    <row r="22" spans="1:13" ht="15" customHeight="1" x14ac:dyDescent="0.25">
      <c r="A22" s="63"/>
      <c r="B22" s="63"/>
      <c r="C22" s="63"/>
      <c r="D22" s="64"/>
      <c r="E22" s="139"/>
      <c r="F22" s="124"/>
      <c r="G22" s="140"/>
      <c r="H22" s="118"/>
      <c r="I22" s="131"/>
      <c r="J22" s="132"/>
      <c r="K22" s="129"/>
      <c r="L22" s="130"/>
    </row>
    <row r="23" spans="1:13" ht="15" customHeight="1" x14ac:dyDescent="0.25">
      <c r="A23" s="63"/>
      <c r="B23" s="63"/>
      <c r="C23" s="63"/>
      <c r="D23" s="64"/>
      <c r="E23" s="139"/>
      <c r="F23" s="124"/>
      <c r="G23" s="140"/>
      <c r="H23" s="118"/>
      <c r="I23" s="131"/>
      <c r="J23" s="132"/>
      <c r="K23" s="129"/>
      <c r="L23" s="130"/>
    </row>
    <row r="24" spans="1:13" ht="15" customHeight="1" x14ac:dyDescent="0.25">
      <c r="A24" s="63"/>
      <c r="B24" s="63"/>
      <c r="C24" s="63"/>
      <c r="D24" s="64"/>
      <c r="E24" s="139"/>
      <c r="F24" s="124"/>
      <c r="G24" s="140"/>
      <c r="H24" s="118"/>
      <c r="I24" s="131"/>
      <c r="J24" s="132"/>
      <c r="K24" s="129"/>
      <c r="L24" s="130"/>
    </row>
    <row r="25" spans="1:13" ht="15" customHeight="1" x14ac:dyDescent="0.25">
      <c r="A25" s="63"/>
      <c r="B25" s="63"/>
      <c r="C25" s="63"/>
      <c r="D25" s="64"/>
      <c r="E25" s="139"/>
      <c r="F25" s="124"/>
      <c r="G25" s="140"/>
      <c r="H25" s="118"/>
      <c r="I25" s="131"/>
      <c r="J25" s="132"/>
      <c r="K25" s="129"/>
      <c r="L25" s="130"/>
    </row>
    <row r="26" spans="1:13" ht="15" customHeight="1" x14ac:dyDescent="0.25">
      <c r="A26" s="63"/>
      <c r="B26" s="63"/>
      <c r="C26" s="63"/>
      <c r="D26" s="64"/>
      <c r="E26" s="139"/>
      <c r="F26" s="124"/>
      <c r="G26" s="140"/>
      <c r="H26" s="118"/>
      <c r="I26" s="131"/>
      <c r="J26" s="132"/>
      <c r="K26" s="129"/>
      <c r="L26" s="130"/>
    </row>
    <row r="27" spans="1:13" ht="15" customHeight="1" x14ac:dyDescent="0.25">
      <c r="A27" s="63"/>
      <c r="B27" s="63"/>
      <c r="C27" s="63"/>
      <c r="D27" s="64"/>
      <c r="E27" s="139"/>
      <c r="F27" s="124"/>
      <c r="G27" s="140"/>
      <c r="H27" s="118"/>
      <c r="I27" s="131"/>
      <c r="J27" s="132"/>
      <c r="K27" s="129"/>
      <c r="L27" s="130"/>
    </row>
    <row r="28" spans="1:13" x14ac:dyDescent="0.25">
      <c r="A28" s="63"/>
      <c r="B28" s="63"/>
      <c r="C28" s="63"/>
      <c r="D28" s="64"/>
      <c r="E28" s="139"/>
      <c r="F28" s="124"/>
      <c r="G28" s="140"/>
      <c r="H28" s="119"/>
      <c r="I28" s="131"/>
      <c r="J28" s="132"/>
      <c r="K28" s="129"/>
      <c r="L28" s="130"/>
    </row>
    <row r="29" spans="1:13" x14ac:dyDescent="0.25">
      <c r="A29" s="124"/>
      <c r="B29" s="124"/>
      <c r="C29" s="120"/>
      <c r="D29" s="125"/>
      <c r="E29" s="125"/>
      <c r="F29" s="125"/>
      <c r="G29" s="121"/>
      <c r="H29" s="122"/>
      <c r="I29" s="126"/>
      <c r="J29" s="126"/>
      <c r="K29" s="126"/>
      <c r="L29" s="126"/>
    </row>
    <row r="30" spans="1:13" x14ac:dyDescent="0.25">
      <c r="A30" s="120" t="s">
        <v>80</v>
      </c>
      <c r="B30" s="120"/>
      <c r="C30" s="120"/>
      <c r="D30" s="127" t="s">
        <v>81</v>
      </c>
      <c r="E30" s="127"/>
      <c r="F30" s="127"/>
      <c r="G30" s="120"/>
      <c r="H30" s="122"/>
      <c r="I30" s="128" t="s">
        <v>82</v>
      </c>
      <c r="J30" s="128"/>
      <c r="K30" s="128"/>
      <c r="L30" s="128"/>
      <c r="M30" s="123"/>
    </row>
    <row r="31" spans="1:13" x14ac:dyDescent="0.25">
      <c r="A31" s="81"/>
      <c r="B31" s="81"/>
      <c r="C31" s="81"/>
      <c r="D31" s="82"/>
      <c r="E31" s="189"/>
      <c r="F31" s="189"/>
      <c r="G31" s="189"/>
      <c r="H31" s="83"/>
    </row>
    <row r="32" spans="1:13" ht="15" customHeight="1" x14ac:dyDescent="0.25">
      <c r="A32" s="84" t="s">
        <v>78</v>
      </c>
      <c r="B32" s="84" t="s">
        <v>75</v>
      </c>
      <c r="C32" s="84" t="s">
        <v>76</v>
      </c>
      <c r="D32" s="85"/>
      <c r="E32" s="86"/>
      <c r="F32" s="136" t="s">
        <v>33</v>
      </c>
      <c r="G32" s="137"/>
      <c r="H32" s="138"/>
      <c r="I32" s="87" t="s">
        <v>75</v>
      </c>
      <c r="J32" s="88" t="s">
        <v>76</v>
      </c>
    </row>
    <row r="33" spans="1:10" x14ac:dyDescent="0.25">
      <c r="A33" s="89" t="s">
        <v>15</v>
      </c>
      <c r="B33" s="89">
        <f>COUNTIFS(E11:E18,"New", G11:G18,"InCtr Hemo")</f>
        <v>0</v>
      </c>
      <c r="C33" s="89">
        <f>COUNTIFS(E11:E18,"New",G11:G18, "&lt;&gt;InCtr Hemo")</f>
        <v>0</v>
      </c>
      <c r="F33" s="133" t="s">
        <v>19</v>
      </c>
      <c r="G33" s="134"/>
      <c r="H33" s="135"/>
      <c r="I33" s="90">
        <f>COUNTIFS(I21:I28, "Death", K21:K28, "InCtr Hemo")</f>
        <v>0</v>
      </c>
      <c r="J33" s="90">
        <f>COUNTIFS(I21:I28, "Death", K21:K28, "&lt;&gt;InCtr Hemo")</f>
        <v>0</v>
      </c>
    </row>
    <row r="34" spans="1:10" x14ac:dyDescent="0.25">
      <c r="A34" s="89" t="s">
        <v>18</v>
      </c>
      <c r="B34" s="89">
        <f>COUNTIFS(E11:E18,"Restart", G11:G18,"InCtr Hemo")</f>
        <v>0</v>
      </c>
      <c r="C34" s="89">
        <f>COUNTIFS(E11:E18,"Restart",G11:G18, "&lt;&gt;InCtr Hemo")</f>
        <v>0</v>
      </c>
      <c r="F34" s="133" t="s">
        <v>38</v>
      </c>
      <c r="G34" s="134"/>
      <c r="H34" s="135"/>
      <c r="I34" s="90">
        <f>COUNTIFS(I21:I28, "Discontinue", K21:K28, "InCtr Hemo")</f>
        <v>0</v>
      </c>
      <c r="J34" s="90">
        <f>COUNTIFS(I21:I28, "Discontinue", K21:K28, "&lt;&gt;InCtr Hemo")</f>
        <v>0</v>
      </c>
    </row>
    <row r="35" spans="1:10" x14ac:dyDescent="0.25">
      <c r="A35" s="89" t="s">
        <v>16</v>
      </c>
      <c r="B35" s="89">
        <f>COUNTIFS(E11:E18,"Transfer In", G11:G18,"InCtr Hemo")</f>
        <v>0</v>
      </c>
      <c r="C35" s="89">
        <f>COUNTIFS(E11:E18,"Transfer In",G11:G18, "&lt;&gt;InCtr Hemo")</f>
        <v>0</v>
      </c>
      <c r="F35" s="133" t="s">
        <v>42</v>
      </c>
      <c r="G35" s="134"/>
      <c r="H35" s="135"/>
      <c r="I35" s="90">
        <f>COUNTIFS(I21:I28, "Recover Function", K21:K28, "InCtr Hemo")</f>
        <v>0</v>
      </c>
      <c r="J35" s="90">
        <f>COUNTIFS(I21:I28, "Recover Function", K21:K28, "&lt;&gt;InCtr Hemo")</f>
        <v>0</v>
      </c>
    </row>
    <row r="36" spans="1:10" x14ac:dyDescent="0.25">
      <c r="A36" s="89" t="s">
        <v>40</v>
      </c>
      <c r="B36" s="89">
        <f>COUNTIFS(E11:E18,"Transpl Fail", G11:G18,"InCtr Hemo")</f>
        <v>0</v>
      </c>
      <c r="C36" s="89">
        <f>COUNTIFS(E11:E18,"Transpl Fail",G11:G18, "&lt;&gt;InCtr Hemo")</f>
        <v>0</v>
      </c>
      <c r="F36" s="133" t="s">
        <v>41</v>
      </c>
      <c r="G36" s="134"/>
      <c r="H36" s="135"/>
      <c r="I36" s="90">
        <f>COUNTIFS(I21:J28, "Acute", K21:L28, "InCtr Hemo")</f>
        <v>0</v>
      </c>
      <c r="J36" s="90">
        <f>COUNTIFS(I21:I28, "Acute", K21:K28, "&lt;&gt;.InCtr Hemo")</f>
        <v>0</v>
      </c>
    </row>
    <row r="37" spans="1:10" x14ac:dyDescent="0.25">
      <c r="F37" s="133" t="s">
        <v>20</v>
      </c>
      <c r="G37" s="134"/>
      <c r="H37" s="135"/>
      <c r="I37" s="90">
        <f>COUNTIFS(I21:I28, "Transplant", K21:K28, "InCtr Hemo")</f>
        <v>0</v>
      </c>
      <c r="J37" s="90">
        <f>COUNTIFS(I21:I28, "Transplant", K21:K28, "&lt;&gt;InCtr Hemo")</f>
        <v>0</v>
      </c>
    </row>
    <row r="38" spans="1:10" x14ac:dyDescent="0.25">
      <c r="F38" s="133" t="s">
        <v>37</v>
      </c>
      <c r="G38" s="134"/>
      <c r="H38" s="135"/>
      <c r="I38" s="90">
        <f>COUNTIFS(I21:I28, "Transfer", K21:K28, "InCtr Hemo")</f>
        <v>0</v>
      </c>
      <c r="J38" s="90">
        <f>COUNTIFS(I21:I28, "Transfer", K21:K28, "&lt;&gt;InCtr Hemo")</f>
        <v>0</v>
      </c>
    </row>
    <row r="39" spans="1:10" x14ac:dyDescent="0.25">
      <c r="F39" s="133" t="s">
        <v>32</v>
      </c>
      <c r="G39" s="134"/>
      <c r="H39" s="135"/>
      <c r="I39" s="90">
        <f>COUNTIFS(I21:I28, "Other/LTFU", K21:K28, "InCtr Hemo")</f>
        <v>0</v>
      </c>
      <c r="J39" s="90">
        <f>COUNTIFS(I21:I28, "Other/LTFU", K21:K28, "&lt;&gt;InCtr Hemo")</f>
        <v>0</v>
      </c>
    </row>
    <row r="40" spans="1:10" x14ac:dyDescent="0.25">
      <c r="F40" s="133" t="s">
        <v>21</v>
      </c>
      <c r="G40" s="134"/>
      <c r="H40" s="135"/>
      <c r="I40" s="90">
        <f>COUNTIFS(I21:I28, "IVD", K21:K28, "InCtr Hemo")</f>
        <v>0</v>
      </c>
      <c r="J40" s="90">
        <f>COUNTIFS(I21:I28, "IVD", K21:K28, "&lt;&gt;InCtr Hemo")</f>
        <v>0</v>
      </c>
    </row>
  </sheetData>
  <sheetProtection password="CCE3" sheet="1" objects="1" scenarios="1"/>
  <mergeCells count="69">
    <mergeCell ref="J3:K3"/>
    <mergeCell ref="A1:B1"/>
    <mergeCell ref="D1:E1"/>
    <mergeCell ref="G1:H1"/>
    <mergeCell ref="A2:I2"/>
    <mergeCell ref="E3:H3"/>
    <mergeCell ref="E4:F4"/>
    <mergeCell ref="G4:H4"/>
    <mergeCell ref="A9:J9"/>
    <mergeCell ref="K9:L9"/>
    <mergeCell ref="H10:J10"/>
    <mergeCell ref="E5:F5"/>
    <mergeCell ref="G5:H5"/>
    <mergeCell ref="E6:F6"/>
    <mergeCell ref="E7:F7"/>
    <mergeCell ref="G7:H7"/>
    <mergeCell ref="G8:H8"/>
    <mergeCell ref="G6:H6"/>
    <mergeCell ref="F40:H40"/>
    <mergeCell ref="E28:G28"/>
    <mergeCell ref="E31:G31"/>
    <mergeCell ref="H11:J11"/>
    <mergeCell ref="H12:J12"/>
    <mergeCell ref="E25:G25"/>
    <mergeCell ref="A19:I19"/>
    <mergeCell ref="H13:J13"/>
    <mergeCell ref="H18:J18"/>
    <mergeCell ref="E20:G20"/>
    <mergeCell ref="I20:J20"/>
    <mergeCell ref="H14:J14"/>
    <mergeCell ref="H15:J15"/>
    <mergeCell ref="H16:J16"/>
    <mergeCell ref="H17:J17"/>
    <mergeCell ref="F39:H39"/>
    <mergeCell ref="K20:L20"/>
    <mergeCell ref="E23:G23"/>
    <mergeCell ref="K23:L23"/>
    <mergeCell ref="E24:G24"/>
    <mergeCell ref="K24:L24"/>
    <mergeCell ref="I23:J23"/>
    <mergeCell ref="I24:J24"/>
    <mergeCell ref="E21:G21"/>
    <mergeCell ref="K21:L21"/>
    <mergeCell ref="E22:G22"/>
    <mergeCell ref="K22:L22"/>
    <mergeCell ref="I21:J21"/>
    <mergeCell ref="I22:J22"/>
    <mergeCell ref="K25:L25"/>
    <mergeCell ref="E26:G26"/>
    <mergeCell ref="K26:L26"/>
    <mergeCell ref="I25:J25"/>
    <mergeCell ref="I26:J26"/>
    <mergeCell ref="K28:L28"/>
    <mergeCell ref="I27:J27"/>
    <mergeCell ref="I28:J28"/>
    <mergeCell ref="F38:H38"/>
    <mergeCell ref="F32:H32"/>
    <mergeCell ref="E27:G27"/>
    <mergeCell ref="K27:L27"/>
    <mergeCell ref="F33:H33"/>
    <mergeCell ref="F34:H34"/>
    <mergeCell ref="F35:H35"/>
    <mergeCell ref="F36:H36"/>
    <mergeCell ref="F37:H37"/>
    <mergeCell ref="A29:B29"/>
    <mergeCell ref="D29:F29"/>
    <mergeCell ref="I29:L29"/>
    <mergeCell ref="D30:F30"/>
    <mergeCell ref="I30:L30"/>
  </mergeCells>
  <dataValidations count="18">
    <dataValidation type="list" allowBlank="1" showInputMessage="1" showErrorMessage="1" sqref="G11:G18 E5:H8">
      <formula1>$L$5:$L$8</formula1>
    </dataValidation>
    <dataValidation type="list" allowBlank="1" showInputMessage="1" showErrorMessage="1" sqref="K27:L27">
      <formula1>L5:L8</formula1>
    </dataValidation>
    <dataValidation type="list" allowBlank="1" showInputMessage="1" showErrorMessage="1" sqref="K26:L26">
      <formula1>L5:L8</formula1>
    </dataValidation>
    <dataValidation type="list" allowBlank="1" showInputMessage="1" showErrorMessage="1" sqref="K25:L25">
      <formula1>L5:L8</formula1>
    </dataValidation>
    <dataValidation type="list" allowBlank="1" showInputMessage="1" showErrorMessage="1" sqref="K24:L24">
      <formula1>L5:L8</formula1>
    </dataValidation>
    <dataValidation type="list" allowBlank="1" showInputMessage="1" showErrorMessage="1" sqref="K21:L21">
      <formula1>L5:L8</formula1>
    </dataValidation>
    <dataValidation type="list" allowBlank="1" showInputMessage="1" showErrorMessage="1" sqref="K23:L23">
      <formula1>L5:L8</formula1>
    </dataValidation>
    <dataValidation type="list" allowBlank="1" showInputMessage="1" showErrorMessage="1" sqref="K22:L22">
      <formula1>L5:L8</formula1>
    </dataValidation>
    <dataValidation type="list" allowBlank="1" showInputMessage="1" showErrorMessage="1" sqref="I27:J27">
      <formula1>F33:F40</formula1>
    </dataValidation>
    <dataValidation type="list" allowBlank="1" showInputMessage="1" showErrorMessage="1" sqref="I26:J26">
      <formula1>F33:F40</formula1>
    </dataValidation>
    <dataValidation type="list" allowBlank="1" showInputMessage="1" showErrorMessage="1" sqref="I25:J25">
      <formula1>F33:F40</formula1>
    </dataValidation>
    <dataValidation type="list" allowBlank="1" showInputMessage="1" showErrorMessage="1" sqref="I24:J24">
      <formula1>F33:F40</formula1>
    </dataValidation>
    <dataValidation type="list" allowBlank="1" showInputMessage="1" showErrorMessage="1" sqref="I23:J23">
      <formula1>F33:F40</formula1>
    </dataValidation>
    <dataValidation type="list" allowBlank="1" showInputMessage="1" showErrorMessage="1" sqref="I22:J22">
      <formula1>F33:F40</formula1>
    </dataValidation>
    <dataValidation type="list" allowBlank="1" showInputMessage="1" showErrorMessage="1" sqref="I21:J21">
      <formula1>F33:F40</formula1>
    </dataValidation>
    <dataValidation type="list" allowBlank="1" showInputMessage="1" showErrorMessage="1" sqref="E11:E18">
      <formula1>$A$33:$A$36</formula1>
    </dataValidation>
    <dataValidation type="list" allowBlank="1" showInputMessage="1" showErrorMessage="1" sqref="K28:L28">
      <formula1>L5:L8</formula1>
    </dataValidation>
    <dataValidation type="list" allowBlank="1" showInputMessage="1" showErrorMessage="1" sqref="I28:J28">
      <formula1>F33:F40</formula1>
    </dataValidation>
  </dataValidations>
  <pageMargins left="0.25" right="0.25" top="0.75" bottom="0.5" header="0.3" footer="0.3"/>
  <pageSetup orientation="landscape" r:id="rId1"/>
  <headerFooter>
    <oddHeader>&amp;CMOTNHLY CASELOAD CHANGES / CENSUS REPORT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16" workbookViewId="0">
      <selection activeCell="A32" sqref="A32:J40"/>
    </sheetView>
  </sheetViews>
  <sheetFormatPr defaultRowHeight="15" x14ac:dyDescent="0.25"/>
  <cols>
    <col min="1" max="1" width="25.140625" style="23" customWidth="1"/>
    <col min="2" max="2" width="15.28515625" style="23" customWidth="1"/>
    <col min="3" max="3" width="15.28515625" style="23" bestFit="1" customWidth="1"/>
    <col min="4" max="4" width="8.5703125" style="23" customWidth="1"/>
    <col min="5" max="5" width="7.28515625" style="23" customWidth="1"/>
    <col min="6" max="6" width="7.85546875" style="23" customWidth="1"/>
    <col min="7" max="7" width="10.140625" style="23" customWidth="1"/>
    <col min="8" max="8" width="9.28515625" style="23" customWidth="1"/>
    <col min="9" max="9" width="9.85546875" style="23" customWidth="1"/>
    <col min="10" max="10" width="7.140625" style="23" customWidth="1"/>
    <col min="11" max="11" width="6.85546875" style="23" bestFit="1" customWidth="1"/>
    <col min="12" max="12" width="10.5703125" style="23" customWidth="1"/>
    <col min="13" max="13" width="5.42578125" style="23" customWidth="1"/>
    <col min="14" max="16384" width="9.140625" style="23"/>
  </cols>
  <sheetData>
    <row r="1" spans="1:12" ht="15.75" thickBot="1" x14ac:dyDescent="0.3">
      <c r="A1" s="175" t="s">
        <v>6</v>
      </c>
      <c r="B1" s="176"/>
      <c r="C1" s="17" t="s">
        <v>27</v>
      </c>
      <c r="D1" s="177"/>
      <c r="E1" s="178"/>
      <c r="F1" s="17" t="s">
        <v>0</v>
      </c>
      <c r="G1" s="179"/>
      <c r="H1" s="180"/>
      <c r="I1" s="18" t="s">
        <v>7</v>
      </c>
      <c r="J1" s="19">
        <v>43191</v>
      </c>
      <c r="K1" s="20"/>
      <c r="L1" s="21"/>
    </row>
    <row r="2" spans="1:12" ht="15.75" customHeight="1" thickBot="1" x14ac:dyDescent="0.3">
      <c r="A2" s="157" t="s">
        <v>5</v>
      </c>
      <c r="B2" s="157"/>
      <c r="C2" s="157"/>
      <c r="D2" s="157"/>
      <c r="E2" s="157"/>
      <c r="F2" s="157"/>
      <c r="G2" s="157"/>
      <c r="H2" s="157"/>
      <c r="I2" s="181"/>
      <c r="J2" s="22"/>
    </row>
    <row r="3" spans="1:12" ht="15.75" customHeight="1" thickBot="1" x14ac:dyDescent="0.3">
      <c r="A3" s="24"/>
      <c r="B3" s="25"/>
      <c r="C3" s="26"/>
      <c r="D3" s="25"/>
      <c r="E3" s="182" t="s">
        <v>29</v>
      </c>
      <c r="F3" s="182"/>
      <c r="G3" s="182"/>
      <c r="H3" s="182"/>
      <c r="I3" s="27"/>
      <c r="J3" s="173" t="s">
        <v>10</v>
      </c>
      <c r="K3" s="174"/>
    </row>
    <row r="4" spans="1:12" ht="43.5" thickBot="1" x14ac:dyDescent="0.3">
      <c r="A4" s="28" t="s">
        <v>1</v>
      </c>
      <c r="B4" s="29" t="s">
        <v>2</v>
      </c>
      <c r="C4" s="29" t="s">
        <v>12</v>
      </c>
      <c r="D4" s="30" t="s">
        <v>11</v>
      </c>
      <c r="E4" s="165" t="s">
        <v>3</v>
      </c>
      <c r="F4" s="166"/>
      <c r="G4" s="165" t="s">
        <v>4</v>
      </c>
      <c r="H4" s="166"/>
      <c r="I4" s="31" t="s">
        <v>26</v>
      </c>
      <c r="J4" s="32" t="s">
        <v>13</v>
      </c>
      <c r="K4" s="33" t="s">
        <v>9</v>
      </c>
      <c r="L4" s="34" t="s">
        <v>31</v>
      </c>
    </row>
    <row r="5" spans="1:12" ht="15" customHeight="1" x14ac:dyDescent="0.25">
      <c r="A5" s="103"/>
      <c r="B5" s="103"/>
      <c r="C5" s="103"/>
      <c r="D5" s="104"/>
      <c r="E5" s="148"/>
      <c r="F5" s="149"/>
      <c r="G5" s="148"/>
      <c r="H5" s="149"/>
      <c r="I5" s="105"/>
      <c r="J5" s="62"/>
      <c r="K5" s="106"/>
      <c r="L5" s="40" t="s">
        <v>30</v>
      </c>
    </row>
    <row r="6" spans="1:12" ht="15" customHeight="1" x14ac:dyDescent="0.25">
      <c r="A6" s="63"/>
      <c r="B6" s="63"/>
      <c r="C6" s="63"/>
      <c r="D6" s="64"/>
      <c r="E6" s="131"/>
      <c r="F6" s="132"/>
      <c r="G6" s="131"/>
      <c r="H6" s="132"/>
      <c r="I6" s="107"/>
      <c r="J6" s="67"/>
      <c r="K6" s="108"/>
      <c r="L6" s="46" t="s">
        <v>23</v>
      </c>
    </row>
    <row r="7" spans="1:12" ht="15" customHeight="1" x14ac:dyDescent="0.25">
      <c r="A7" s="63"/>
      <c r="B7" s="63"/>
      <c r="C7" s="63"/>
      <c r="D7" s="64"/>
      <c r="E7" s="131"/>
      <c r="F7" s="132"/>
      <c r="G7" s="131"/>
      <c r="H7" s="132"/>
      <c r="I7" s="107"/>
      <c r="J7" s="67"/>
      <c r="K7" s="108"/>
      <c r="L7" s="46" t="s">
        <v>24</v>
      </c>
    </row>
    <row r="8" spans="1:12" ht="15" customHeight="1" thickBot="1" x14ac:dyDescent="0.3">
      <c r="A8" s="63"/>
      <c r="B8" s="63"/>
      <c r="C8" s="63"/>
      <c r="D8" s="64"/>
      <c r="E8" s="111"/>
      <c r="F8" s="112"/>
      <c r="G8" s="171"/>
      <c r="H8" s="172"/>
      <c r="I8" s="113"/>
      <c r="J8" s="73"/>
      <c r="K8" s="114"/>
      <c r="L8" s="52" t="s">
        <v>25</v>
      </c>
    </row>
    <row r="9" spans="1:12" ht="16.5" customHeight="1" thickBot="1" x14ac:dyDescent="0.3">
      <c r="A9" s="157" t="s">
        <v>35</v>
      </c>
      <c r="B9" s="157"/>
      <c r="C9" s="157"/>
      <c r="D9" s="157"/>
      <c r="E9" s="157"/>
      <c r="F9" s="157"/>
      <c r="G9" s="157"/>
      <c r="H9" s="157"/>
      <c r="I9" s="157"/>
      <c r="J9" s="167"/>
      <c r="K9" s="168" t="s">
        <v>36</v>
      </c>
      <c r="L9" s="169"/>
    </row>
    <row r="10" spans="1:12" ht="43.5" customHeight="1" thickBot="1" x14ac:dyDescent="0.3">
      <c r="A10" s="53" t="s">
        <v>1</v>
      </c>
      <c r="B10" s="54" t="s">
        <v>2</v>
      </c>
      <c r="C10" s="29" t="s">
        <v>12</v>
      </c>
      <c r="D10" s="30" t="s">
        <v>11</v>
      </c>
      <c r="E10" s="55" t="s">
        <v>14</v>
      </c>
      <c r="F10" s="56" t="s">
        <v>17</v>
      </c>
      <c r="G10" s="57" t="s">
        <v>29</v>
      </c>
      <c r="H10" s="161" t="s">
        <v>8</v>
      </c>
      <c r="I10" s="162"/>
      <c r="J10" s="170"/>
      <c r="K10" s="32" t="s">
        <v>13</v>
      </c>
      <c r="L10" s="32" t="s">
        <v>77</v>
      </c>
    </row>
    <row r="11" spans="1:12" ht="15" customHeight="1" x14ac:dyDescent="0.25">
      <c r="A11" s="58"/>
      <c r="B11" s="58"/>
      <c r="C11" s="58"/>
      <c r="D11" s="59"/>
      <c r="E11" s="60"/>
      <c r="F11" s="59"/>
      <c r="G11" s="61"/>
      <c r="H11" s="151"/>
      <c r="I11" s="152"/>
      <c r="J11" s="153"/>
      <c r="K11" s="62"/>
      <c r="L11" s="62"/>
    </row>
    <row r="12" spans="1:12" ht="15" customHeight="1" x14ac:dyDescent="0.25">
      <c r="A12" s="63"/>
      <c r="B12" s="63"/>
      <c r="C12" s="63"/>
      <c r="D12" s="64"/>
      <c r="E12" s="65"/>
      <c r="F12" s="64"/>
      <c r="G12" s="66"/>
      <c r="H12" s="154"/>
      <c r="I12" s="155"/>
      <c r="J12" s="156"/>
      <c r="K12" s="67"/>
      <c r="L12" s="67"/>
    </row>
    <row r="13" spans="1:12" ht="15" customHeight="1" x14ac:dyDescent="0.25">
      <c r="A13" s="63"/>
      <c r="B13" s="63"/>
      <c r="C13" s="63"/>
      <c r="D13" s="64"/>
      <c r="E13" s="65"/>
      <c r="F13" s="64"/>
      <c r="G13" s="66"/>
      <c r="H13" s="154"/>
      <c r="I13" s="155"/>
      <c r="J13" s="156"/>
      <c r="K13" s="67"/>
      <c r="L13" s="67"/>
    </row>
    <row r="14" spans="1:12" ht="15" customHeight="1" x14ac:dyDescent="0.25">
      <c r="A14" s="63"/>
      <c r="B14" s="63"/>
      <c r="C14" s="63"/>
      <c r="D14" s="64"/>
      <c r="E14" s="65"/>
      <c r="F14" s="64"/>
      <c r="G14" s="66"/>
      <c r="H14" s="154"/>
      <c r="I14" s="155"/>
      <c r="J14" s="156"/>
      <c r="K14" s="67"/>
      <c r="L14" s="67"/>
    </row>
    <row r="15" spans="1:12" ht="15" customHeight="1" x14ac:dyDescent="0.25">
      <c r="A15" s="63"/>
      <c r="B15" s="63"/>
      <c r="C15" s="63"/>
      <c r="D15" s="64"/>
      <c r="E15" s="65"/>
      <c r="F15" s="64"/>
      <c r="G15" s="66"/>
      <c r="H15" s="154"/>
      <c r="I15" s="155"/>
      <c r="J15" s="156"/>
      <c r="K15" s="67"/>
      <c r="L15" s="67"/>
    </row>
    <row r="16" spans="1:12" ht="15" customHeight="1" x14ac:dyDescent="0.25">
      <c r="A16" s="63"/>
      <c r="B16" s="63"/>
      <c r="C16" s="63"/>
      <c r="D16" s="64"/>
      <c r="E16" s="65"/>
      <c r="F16" s="64"/>
      <c r="G16" s="66"/>
      <c r="H16" s="154"/>
      <c r="I16" s="155"/>
      <c r="J16" s="156"/>
      <c r="K16" s="67"/>
      <c r="L16" s="67"/>
    </row>
    <row r="17" spans="1:13" ht="15" customHeight="1" x14ac:dyDescent="0.25">
      <c r="A17" s="63"/>
      <c r="B17" s="63"/>
      <c r="C17" s="63"/>
      <c r="D17" s="64"/>
      <c r="E17" s="65"/>
      <c r="F17" s="64"/>
      <c r="G17" s="66"/>
      <c r="H17" s="154"/>
      <c r="I17" s="155"/>
      <c r="J17" s="156"/>
      <c r="K17" s="67"/>
      <c r="L17" s="67"/>
    </row>
    <row r="18" spans="1:13" ht="15" customHeight="1" thickBot="1" x14ac:dyDescent="0.3">
      <c r="A18" s="68"/>
      <c r="B18" s="68"/>
      <c r="C18" s="68"/>
      <c r="D18" s="69"/>
      <c r="E18" s="70"/>
      <c r="F18" s="69"/>
      <c r="G18" s="71"/>
      <c r="H18" s="158"/>
      <c r="I18" s="159"/>
      <c r="J18" s="160"/>
      <c r="K18" s="115"/>
      <c r="L18" s="73"/>
    </row>
    <row r="19" spans="1:13" ht="16.5" customHeight="1" thickBot="1" x14ac:dyDescent="0.3">
      <c r="A19" s="157" t="s">
        <v>39</v>
      </c>
      <c r="B19" s="157"/>
      <c r="C19" s="157"/>
      <c r="D19" s="157"/>
      <c r="E19" s="157"/>
      <c r="F19" s="157"/>
      <c r="G19" s="157"/>
      <c r="H19" s="157"/>
      <c r="I19" s="157"/>
      <c r="J19" s="74"/>
    </row>
    <row r="20" spans="1:13" ht="27.75" customHeight="1" thickBot="1" x14ac:dyDescent="0.3">
      <c r="A20" s="28" t="s">
        <v>1</v>
      </c>
      <c r="B20" s="29" t="s">
        <v>2</v>
      </c>
      <c r="C20" s="29" t="s">
        <v>12</v>
      </c>
      <c r="D20" s="30" t="s">
        <v>28</v>
      </c>
      <c r="E20" s="161" t="s">
        <v>34</v>
      </c>
      <c r="F20" s="162"/>
      <c r="G20" s="163"/>
      <c r="H20" s="102" t="s">
        <v>22</v>
      </c>
      <c r="I20" s="141" t="s">
        <v>14</v>
      </c>
      <c r="J20" s="164"/>
      <c r="K20" s="141" t="s">
        <v>79</v>
      </c>
      <c r="L20" s="142"/>
    </row>
    <row r="21" spans="1:13" x14ac:dyDescent="0.25">
      <c r="A21" s="58"/>
      <c r="B21" s="58"/>
      <c r="C21" s="58"/>
      <c r="D21" s="116"/>
      <c r="E21" s="143"/>
      <c r="F21" s="144"/>
      <c r="G21" s="145"/>
      <c r="H21" s="117"/>
      <c r="I21" s="148"/>
      <c r="J21" s="149"/>
      <c r="K21" s="146"/>
      <c r="L21" s="147"/>
    </row>
    <row r="22" spans="1:13" ht="15" customHeight="1" x14ac:dyDescent="0.25">
      <c r="A22" s="63"/>
      <c r="B22" s="63"/>
      <c r="C22" s="63"/>
      <c r="D22" s="64"/>
      <c r="E22" s="139"/>
      <c r="F22" s="124"/>
      <c r="G22" s="140"/>
      <c r="H22" s="118"/>
      <c r="I22" s="131"/>
      <c r="J22" s="132"/>
      <c r="K22" s="129"/>
      <c r="L22" s="130"/>
    </row>
    <row r="23" spans="1:13" ht="15" customHeight="1" x14ac:dyDescent="0.25">
      <c r="A23" s="63"/>
      <c r="B23" s="63"/>
      <c r="C23" s="63"/>
      <c r="D23" s="64"/>
      <c r="E23" s="139"/>
      <c r="F23" s="124"/>
      <c r="G23" s="140"/>
      <c r="H23" s="118"/>
      <c r="I23" s="131"/>
      <c r="J23" s="132"/>
      <c r="K23" s="129"/>
      <c r="L23" s="130"/>
    </row>
    <row r="24" spans="1:13" ht="15" customHeight="1" x14ac:dyDescent="0.25">
      <c r="A24" s="63"/>
      <c r="B24" s="63"/>
      <c r="C24" s="63"/>
      <c r="D24" s="64"/>
      <c r="E24" s="139"/>
      <c r="F24" s="124"/>
      <c r="G24" s="140"/>
      <c r="H24" s="118"/>
      <c r="I24" s="131"/>
      <c r="J24" s="132"/>
      <c r="K24" s="129"/>
      <c r="L24" s="130"/>
    </row>
    <row r="25" spans="1:13" ht="15" customHeight="1" x14ac:dyDescent="0.25">
      <c r="A25" s="63"/>
      <c r="B25" s="63"/>
      <c r="C25" s="63"/>
      <c r="D25" s="64"/>
      <c r="E25" s="139"/>
      <c r="F25" s="124"/>
      <c r="G25" s="140"/>
      <c r="H25" s="118"/>
      <c r="I25" s="131"/>
      <c r="J25" s="132"/>
      <c r="K25" s="129"/>
      <c r="L25" s="130"/>
    </row>
    <row r="26" spans="1:13" ht="15" customHeight="1" x14ac:dyDescent="0.25">
      <c r="A26" s="63"/>
      <c r="B26" s="63"/>
      <c r="C26" s="63"/>
      <c r="D26" s="64"/>
      <c r="E26" s="139"/>
      <c r="F26" s="124"/>
      <c r="G26" s="140"/>
      <c r="H26" s="118"/>
      <c r="I26" s="131"/>
      <c r="J26" s="132"/>
      <c r="K26" s="129"/>
      <c r="L26" s="130"/>
    </row>
    <row r="27" spans="1:13" ht="15" customHeight="1" x14ac:dyDescent="0.25">
      <c r="A27" s="63"/>
      <c r="B27" s="63"/>
      <c r="C27" s="63"/>
      <c r="D27" s="64"/>
      <c r="E27" s="139"/>
      <c r="F27" s="124"/>
      <c r="G27" s="140"/>
      <c r="H27" s="118"/>
      <c r="I27" s="131"/>
      <c r="J27" s="132"/>
      <c r="K27" s="129"/>
      <c r="L27" s="130"/>
    </row>
    <row r="28" spans="1:13" x14ac:dyDescent="0.25">
      <c r="A28" s="63"/>
      <c r="B28" s="63"/>
      <c r="C28" s="63"/>
      <c r="D28" s="64"/>
      <c r="E28" s="139"/>
      <c r="F28" s="124"/>
      <c r="G28" s="140"/>
      <c r="H28" s="119"/>
      <c r="I28" s="131"/>
      <c r="J28" s="132"/>
      <c r="K28" s="129"/>
      <c r="L28" s="130"/>
    </row>
    <row r="29" spans="1:13" x14ac:dyDescent="0.25">
      <c r="A29" s="124"/>
      <c r="B29" s="124"/>
      <c r="C29" s="120"/>
      <c r="D29" s="125"/>
      <c r="E29" s="125"/>
      <c r="F29" s="125"/>
      <c r="G29" s="121"/>
      <c r="H29" s="122"/>
      <c r="I29" s="126"/>
      <c r="J29" s="126"/>
      <c r="K29" s="126"/>
      <c r="L29" s="126"/>
    </row>
    <row r="30" spans="1:13" x14ac:dyDescent="0.25">
      <c r="A30" s="120" t="s">
        <v>80</v>
      </c>
      <c r="B30" s="120"/>
      <c r="C30" s="120"/>
      <c r="D30" s="127" t="s">
        <v>81</v>
      </c>
      <c r="E30" s="127"/>
      <c r="F30" s="127"/>
      <c r="G30" s="120"/>
      <c r="H30" s="122"/>
      <c r="I30" s="128" t="s">
        <v>82</v>
      </c>
      <c r="J30" s="128"/>
      <c r="K30" s="128"/>
      <c r="L30" s="128"/>
      <c r="M30" s="123"/>
    </row>
    <row r="31" spans="1:13" x14ac:dyDescent="0.25">
      <c r="M31" s="123"/>
    </row>
    <row r="32" spans="1:13" ht="15" customHeight="1" x14ac:dyDescent="0.25">
      <c r="A32" s="84" t="s">
        <v>78</v>
      </c>
      <c r="B32" s="84" t="s">
        <v>75</v>
      </c>
      <c r="C32" s="84" t="s">
        <v>76</v>
      </c>
      <c r="D32" s="85"/>
      <c r="E32" s="86"/>
      <c r="F32" s="136" t="s">
        <v>33</v>
      </c>
      <c r="G32" s="137"/>
      <c r="H32" s="138"/>
      <c r="I32" s="87" t="s">
        <v>75</v>
      </c>
      <c r="J32" s="88" t="s">
        <v>76</v>
      </c>
    </row>
    <row r="33" spans="1:10" x14ac:dyDescent="0.25">
      <c r="A33" s="89" t="s">
        <v>15</v>
      </c>
      <c r="B33" s="89">
        <f>COUNTIFS(E11:E18,"New", G11:G18,"InCtr Hemo")</f>
        <v>0</v>
      </c>
      <c r="C33" s="89">
        <f>COUNTIFS(E11:E18,"New",G11:G18, "&lt;&gt;InCtr Hemo")</f>
        <v>0</v>
      </c>
      <c r="F33" s="133" t="s">
        <v>19</v>
      </c>
      <c r="G33" s="134"/>
      <c r="H33" s="135"/>
      <c r="I33" s="90">
        <f>COUNTIFS(I21:I28, "Death", K21:K28, "InCtr Hemo")</f>
        <v>0</v>
      </c>
      <c r="J33" s="90">
        <f>COUNTIFS(I21:I28, "Death", K21:K28, "&lt;&gt;InCtr Hemo")</f>
        <v>0</v>
      </c>
    </row>
    <row r="34" spans="1:10" x14ac:dyDescent="0.25">
      <c r="A34" s="89" t="s">
        <v>18</v>
      </c>
      <c r="B34" s="89">
        <f>COUNTIFS(E11:E18,"Restart", G11:G18,"InCtr Hemo")</f>
        <v>0</v>
      </c>
      <c r="C34" s="89">
        <f>COUNTIFS(E11:E18,"Restart",G11:G18, "&lt;&gt;InCtr Hemo")</f>
        <v>0</v>
      </c>
      <c r="F34" s="133" t="s">
        <v>38</v>
      </c>
      <c r="G34" s="134"/>
      <c r="H34" s="135"/>
      <c r="I34" s="90">
        <f>COUNTIFS(I21:I28, "Discontinue", K21:K28, "InCtr Hemo")</f>
        <v>0</v>
      </c>
      <c r="J34" s="90">
        <f>COUNTIFS(I21:I28, "Discontinue", K21:K28, "&lt;&gt;InCtr Hemo")</f>
        <v>0</v>
      </c>
    </row>
    <row r="35" spans="1:10" x14ac:dyDescent="0.25">
      <c r="A35" s="89" t="s">
        <v>16</v>
      </c>
      <c r="B35" s="89">
        <f>COUNTIFS(E11:E18,"Transfer In", G11:G18,"InCtr Hemo")</f>
        <v>0</v>
      </c>
      <c r="C35" s="89">
        <f>COUNTIFS(E11:E18,"Transfer In",G11:G18, "&lt;&gt;InCtr Hemo")</f>
        <v>0</v>
      </c>
      <c r="F35" s="133" t="s">
        <v>42</v>
      </c>
      <c r="G35" s="134"/>
      <c r="H35" s="135"/>
      <c r="I35" s="90">
        <f>COUNTIFS(I21:I28, "Recover Function", K21:K28, "InCtr Hemo")</f>
        <v>0</v>
      </c>
      <c r="J35" s="90">
        <f>COUNTIFS(I21:I28, "Recover Function", K21:K28, "&lt;&gt;InCtr Hemo")</f>
        <v>0</v>
      </c>
    </row>
    <row r="36" spans="1:10" x14ac:dyDescent="0.25">
      <c r="A36" s="89" t="s">
        <v>40</v>
      </c>
      <c r="B36" s="89">
        <f>COUNTIFS(E11:E18,"Transpl Fail", G11:G18,"InCtr Hemo")</f>
        <v>0</v>
      </c>
      <c r="C36" s="89">
        <f>COUNTIFS(E11:E18,"Transpl Fail",G11:G18, "&lt;&gt;InCtr Hemo")</f>
        <v>0</v>
      </c>
      <c r="F36" s="133" t="s">
        <v>41</v>
      </c>
      <c r="G36" s="134"/>
      <c r="H36" s="135"/>
      <c r="I36" s="90">
        <f>COUNTIFS(I21:J28, "Acute", K21:L28, "InCtr Hemo")</f>
        <v>0</v>
      </c>
      <c r="J36" s="90">
        <f>COUNTIFS(I21:I28, "Acute", K21:K28, "&lt;&gt;.InCtr Hemo")</f>
        <v>0</v>
      </c>
    </row>
    <row r="37" spans="1:10" x14ac:dyDescent="0.25">
      <c r="F37" s="133" t="s">
        <v>20</v>
      </c>
      <c r="G37" s="134"/>
      <c r="H37" s="135"/>
      <c r="I37" s="90">
        <f>COUNTIFS(I21:I28, "Transplant", K21:K28, "InCtr Hemo")</f>
        <v>0</v>
      </c>
      <c r="J37" s="90">
        <f>COUNTIFS(I21:I28, "Transplant", K21:K28, "&lt;&gt;InCtr Hemo")</f>
        <v>0</v>
      </c>
    </row>
    <row r="38" spans="1:10" x14ac:dyDescent="0.25">
      <c r="F38" s="133" t="s">
        <v>37</v>
      </c>
      <c r="G38" s="134"/>
      <c r="H38" s="135"/>
      <c r="I38" s="90">
        <f>COUNTIFS(I21:I28, "Transfer", K21:K28, "InCtr Hemo")</f>
        <v>0</v>
      </c>
      <c r="J38" s="90">
        <f>COUNTIFS(I21:I28, "Transfer", K21:K28, "&lt;&gt;InCtr Hemo")</f>
        <v>0</v>
      </c>
    </row>
    <row r="39" spans="1:10" x14ac:dyDescent="0.25">
      <c r="F39" s="133" t="s">
        <v>32</v>
      </c>
      <c r="G39" s="134"/>
      <c r="H39" s="135"/>
      <c r="I39" s="90">
        <f>COUNTIFS(I21:I28, "Other/LTFU", K21:K28, "InCtr Hemo")</f>
        <v>0</v>
      </c>
      <c r="J39" s="90">
        <f>COUNTIFS(I21:I28, "Other/LTFU", K21:K28, "&lt;&gt;InCtr Hemo")</f>
        <v>0</v>
      </c>
    </row>
    <row r="40" spans="1:10" x14ac:dyDescent="0.25">
      <c r="F40" s="133" t="s">
        <v>21</v>
      </c>
      <c r="G40" s="134"/>
      <c r="H40" s="135"/>
      <c r="I40" s="90">
        <f>COUNTIFS(I21:I28, "IVD", K21:K28, "InCtr Hemo")</f>
        <v>0</v>
      </c>
      <c r="J40" s="90">
        <f>COUNTIFS(I21:I28, "IVD", K21:K28, "&lt;&gt;InCtr Hemo")</f>
        <v>0</v>
      </c>
    </row>
  </sheetData>
  <sheetProtection password="CCE3" sheet="1" objects="1" scenarios="1"/>
  <mergeCells count="68">
    <mergeCell ref="J3:K3"/>
    <mergeCell ref="A1:B1"/>
    <mergeCell ref="D1:E1"/>
    <mergeCell ref="G1:H1"/>
    <mergeCell ref="A2:I2"/>
    <mergeCell ref="E3:H3"/>
    <mergeCell ref="H10:J10"/>
    <mergeCell ref="E4:F4"/>
    <mergeCell ref="G4:H4"/>
    <mergeCell ref="E5:F5"/>
    <mergeCell ref="G5:H5"/>
    <mergeCell ref="E6:F6"/>
    <mergeCell ref="G6:H6"/>
    <mergeCell ref="E7:F7"/>
    <mergeCell ref="G7:H7"/>
    <mergeCell ref="G8:H8"/>
    <mergeCell ref="A9:J9"/>
    <mergeCell ref="K9:L9"/>
    <mergeCell ref="K20:L20"/>
    <mergeCell ref="H11:J11"/>
    <mergeCell ref="H12:J12"/>
    <mergeCell ref="H13:J13"/>
    <mergeCell ref="H14:J14"/>
    <mergeCell ref="H15:J15"/>
    <mergeCell ref="H16:J16"/>
    <mergeCell ref="H17:J17"/>
    <mergeCell ref="H18:J18"/>
    <mergeCell ref="A19:I19"/>
    <mergeCell ref="E20:G20"/>
    <mergeCell ref="I20:J20"/>
    <mergeCell ref="E21:G21"/>
    <mergeCell ref="I21:J21"/>
    <mergeCell ref="K21:L21"/>
    <mergeCell ref="E22:G22"/>
    <mergeCell ref="I22:J22"/>
    <mergeCell ref="K22:L22"/>
    <mergeCell ref="E23:G23"/>
    <mergeCell ref="I23:J23"/>
    <mergeCell ref="K23:L23"/>
    <mergeCell ref="E24:G24"/>
    <mergeCell ref="I24:J24"/>
    <mergeCell ref="K24:L24"/>
    <mergeCell ref="E25:G25"/>
    <mergeCell ref="I25:J25"/>
    <mergeCell ref="K25:L25"/>
    <mergeCell ref="E26:G26"/>
    <mergeCell ref="I26:J26"/>
    <mergeCell ref="K26:L26"/>
    <mergeCell ref="E27:G27"/>
    <mergeCell ref="I27:J27"/>
    <mergeCell ref="K27:L27"/>
    <mergeCell ref="E28:G28"/>
    <mergeCell ref="I28:J28"/>
    <mergeCell ref="K28:L28"/>
    <mergeCell ref="F39:H39"/>
    <mergeCell ref="F40:H40"/>
    <mergeCell ref="D30:F30"/>
    <mergeCell ref="I30:L30"/>
    <mergeCell ref="F32:H32"/>
    <mergeCell ref="F33:H33"/>
    <mergeCell ref="F34:H34"/>
    <mergeCell ref="F35:H35"/>
    <mergeCell ref="F36:H36"/>
    <mergeCell ref="A29:B29"/>
    <mergeCell ref="D29:F29"/>
    <mergeCell ref="I29:L29"/>
    <mergeCell ref="F37:H37"/>
    <mergeCell ref="F38:H38"/>
  </mergeCells>
  <dataValidations count="18">
    <dataValidation type="list" allowBlank="1" showInputMessage="1" showErrorMessage="1" sqref="E11:E18">
      <formula1>$A$33:$A$36</formula1>
    </dataValidation>
    <dataValidation type="list" allowBlank="1" showInputMessage="1" showErrorMessage="1" sqref="I21:J21">
      <formula1>F33:F40</formula1>
    </dataValidation>
    <dataValidation type="list" allowBlank="1" showInputMessage="1" showErrorMessage="1" sqref="I22:J22">
      <formula1>F33:F40</formula1>
    </dataValidation>
    <dataValidation type="list" allowBlank="1" showInputMessage="1" showErrorMessage="1" sqref="I23:J23">
      <formula1>F33:F40</formula1>
    </dataValidation>
    <dataValidation type="list" allowBlank="1" showInputMessage="1" showErrorMessage="1" sqref="I24:J24">
      <formula1>F33:F40</formula1>
    </dataValidation>
    <dataValidation type="list" allowBlank="1" showInputMessage="1" showErrorMessage="1" sqref="I25:J25">
      <formula1>F33:F40</formula1>
    </dataValidation>
    <dataValidation type="list" allowBlank="1" showInputMessage="1" showErrorMessage="1" sqref="I26:J26">
      <formula1>F33:F40</formula1>
    </dataValidation>
    <dataValidation type="list" allowBlank="1" showInputMessage="1" showErrorMessage="1" sqref="I27:J27">
      <formula1>F33:F40</formula1>
    </dataValidation>
    <dataValidation type="list" allowBlank="1" showInputMessage="1" showErrorMessage="1" sqref="K22:L22">
      <formula1>L5:L8</formula1>
    </dataValidation>
    <dataValidation type="list" allowBlank="1" showInputMessage="1" showErrorMessage="1" sqref="K23:L23">
      <formula1>L5:L8</formula1>
    </dataValidation>
    <dataValidation type="list" allowBlank="1" showInputMessage="1" showErrorMessage="1" sqref="K21:L21">
      <formula1>L5:L8</formula1>
    </dataValidation>
    <dataValidation type="list" allowBlank="1" showInputMessage="1" showErrorMessage="1" sqref="K24:L24">
      <formula1>L5:L8</formula1>
    </dataValidation>
    <dataValidation type="list" allowBlank="1" showInputMessage="1" showErrorMessage="1" sqref="K25:L25">
      <formula1>L5:L8</formula1>
    </dataValidation>
    <dataValidation type="list" allowBlank="1" showInputMessage="1" showErrorMessage="1" sqref="K26:L26">
      <formula1>L5:L8</formula1>
    </dataValidation>
    <dataValidation type="list" allowBlank="1" showInputMessage="1" showErrorMessage="1" sqref="K27:L27">
      <formula1>L5:L8</formula1>
    </dataValidation>
    <dataValidation type="list" allowBlank="1" showInputMessage="1" showErrorMessage="1" sqref="G11:G18 E5:H8">
      <formula1>$L$5:$L$8</formula1>
    </dataValidation>
    <dataValidation type="list" allowBlank="1" showInputMessage="1" showErrorMessage="1" sqref="I28:J28">
      <formula1>F33:F40</formula1>
    </dataValidation>
    <dataValidation type="list" allowBlank="1" showInputMessage="1" showErrorMessage="1" sqref="K28:L28">
      <formula1>L5:L8</formula1>
    </dataValidation>
  </dataValidations>
  <pageMargins left="0.25" right="0.25" top="0.75" bottom="0.5" header="0.3" footer="0.3"/>
  <pageSetup orientation="landscape" r:id="rId1"/>
  <headerFooter>
    <oddHeader>&amp;C&amp;"-,Bold"&amp;12MONTHLY CASELOAD CHANGES/CENSUS REPORT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19" workbookViewId="0">
      <selection activeCell="A32" sqref="A32:J40"/>
    </sheetView>
  </sheetViews>
  <sheetFormatPr defaultRowHeight="15" x14ac:dyDescent="0.25"/>
  <cols>
    <col min="1" max="1" width="25.140625" style="23" customWidth="1"/>
    <col min="2" max="2" width="15.28515625" style="23" customWidth="1"/>
    <col min="3" max="3" width="15.28515625" style="23" bestFit="1" customWidth="1"/>
    <col min="4" max="4" width="8.5703125" style="23" customWidth="1"/>
    <col min="5" max="5" width="7.28515625" style="23" customWidth="1"/>
    <col min="6" max="6" width="7.85546875" style="23" customWidth="1"/>
    <col min="7" max="7" width="10.140625" style="23" customWidth="1"/>
    <col min="8" max="8" width="9.28515625" style="23" customWidth="1"/>
    <col min="9" max="9" width="9.85546875" style="23" customWidth="1"/>
    <col min="10" max="10" width="7.140625" style="23" customWidth="1"/>
    <col min="11" max="11" width="6.85546875" style="23" bestFit="1" customWidth="1"/>
    <col min="12" max="12" width="10.5703125" style="23" customWidth="1"/>
    <col min="13" max="13" width="5.42578125" style="23" customWidth="1"/>
    <col min="14" max="16384" width="9.140625" style="23"/>
  </cols>
  <sheetData>
    <row r="1" spans="1:12" ht="15.75" thickBot="1" x14ac:dyDescent="0.3">
      <c r="A1" s="175" t="s">
        <v>6</v>
      </c>
      <c r="B1" s="176"/>
      <c r="C1" s="17" t="s">
        <v>27</v>
      </c>
      <c r="D1" s="177"/>
      <c r="E1" s="178"/>
      <c r="F1" s="17" t="s">
        <v>0</v>
      </c>
      <c r="G1" s="179"/>
      <c r="H1" s="180"/>
      <c r="I1" s="18" t="s">
        <v>7</v>
      </c>
      <c r="J1" s="19">
        <v>43221</v>
      </c>
      <c r="K1" s="20"/>
      <c r="L1" s="21"/>
    </row>
    <row r="2" spans="1:12" ht="15.75" customHeight="1" thickBot="1" x14ac:dyDescent="0.3">
      <c r="A2" s="157" t="s">
        <v>5</v>
      </c>
      <c r="B2" s="157"/>
      <c r="C2" s="157"/>
      <c r="D2" s="157"/>
      <c r="E2" s="157"/>
      <c r="F2" s="157"/>
      <c r="G2" s="157"/>
      <c r="H2" s="157"/>
      <c r="I2" s="181"/>
      <c r="J2" s="22"/>
    </row>
    <row r="3" spans="1:12" ht="15.75" customHeight="1" thickBot="1" x14ac:dyDescent="0.3">
      <c r="A3" s="24"/>
      <c r="B3" s="25"/>
      <c r="C3" s="26"/>
      <c r="D3" s="25"/>
      <c r="E3" s="182" t="s">
        <v>29</v>
      </c>
      <c r="F3" s="182"/>
      <c r="G3" s="182"/>
      <c r="H3" s="182"/>
      <c r="I3" s="27"/>
      <c r="J3" s="173" t="s">
        <v>10</v>
      </c>
      <c r="K3" s="174"/>
    </row>
    <row r="4" spans="1:12" ht="43.5" thickBot="1" x14ac:dyDescent="0.3">
      <c r="A4" s="28" t="s">
        <v>1</v>
      </c>
      <c r="B4" s="29" t="s">
        <v>2</v>
      </c>
      <c r="C4" s="29" t="s">
        <v>12</v>
      </c>
      <c r="D4" s="30" t="s">
        <v>11</v>
      </c>
      <c r="E4" s="165" t="s">
        <v>3</v>
      </c>
      <c r="F4" s="166"/>
      <c r="G4" s="165" t="s">
        <v>4</v>
      </c>
      <c r="H4" s="166"/>
      <c r="I4" s="31" t="s">
        <v>26</v>
      </c>
      <c r="J4" s="32" t="s">
        <v>13</v>
      </c>
      <c r="K4" s="33" t="s">
        <v>9</v>
      </c>
      <c r="L4" s="34" t="s">
        <v>31</v>
      </c>
    </row>
    <row r="5" spans="1:12" ht="15" customHeight="1" x14ac:dyDescent="0.25">
      <c r="A5" s="103"/>
      <c r="B5" s="103"/>
      <c r="C5" s="103"/>
      <c r="D5" s="104"/>
      <c r="E5" s="148"/>
      <c r="F5" s="149"/>
      <c r="G5" s="148"/>
      <c r="H5" s="149"/>
      <c r="I5" s="105"/>
      <c r="J5" s="62"/>
      <c r="K5" s="106"/>
      <c r="L5" s="40" t="s">
        <v>30</v>
      </c>
    </row>
    <row r="6" spans="1:12" ht="15" customHeight="1" x14ac:dyDescent="0.25">
      <c r="A6" s="63"/>
      <c r="B6" s="63"/>
      <c r="C6" s="63"/>
      <c r="D6" s="64"/>
      <c r="E6" s="131"/>
      <c r="F6" s="132"/>
      <c r="G6" s="131"/>
      <c r="H6" s="132"/>
      <c r="I6" s="107"/>
      <c r="J6" s="67"/>
      <c r="K6" s="108"/>
      <c r="L6" s="46" t="s">
        <v>23</v>
      </c>
    </row>
    <row r="7" spans="1:12" ht="15" customHeight="1" x14ac:dyDescent="0.25">
      <c r="A7" s="63"/>
      <c r="B7" s="63"/>
      <c r="C7" s="63"/>
      <c r="D7" s="64"/>
      <c r="E7" s="131"/>
      <c r="F7" s="132"/>
      <c r="G7" s="131"/>
      <c r="H7" s="132"/>
      <c r="I7" s="107"/>
      <c r="J7" s="67"/>
      <c r="K7" s="108"/>
      <c r="L7" s="46" t="s">
        <v>24</v>
      </c>
    </row>
    <row r="8" spans="1:12" ht="15" customHeight="1" thickBot="1" x14ac:dyDescent="0.3">
      <c r="A8" s="63"/>
      <c r="B8" s="63"/>
      <c r="C8" s="63"/>
      <c r="D8" s="64"/>
      <c r="E8" s="111"/>
      <c r="F8" s="112"/>
      <c r="G8" s="171"/>
      <c r="H8" s="172"/>
      <c r="I8" s="113"/>
      <c r="J8" s="73"/>
      <c r="K8" s="114"/>
      <c r="L8" s="52" t="s">
        <v>25</v>
      </c>
    </row>
    <row r="9" spans="1:12" ht="16.5" customHeight="1" thickBot="1" x14ac:dyDescent="0.3">
      <c r="A9" s="157" t="s">
        <v>35</v>
      </c>
      <c r="B9" s="157"/>
      <c r="C9" s="157"/>
      <c r="D9" s="157"/>
      <c r="E9" s="157"/>
      <c r="F9" s="157"/>
      <c r="G9" s="157"/>
      <c r="H9" s="157"/>
      <c r="I9" s="157"/>
      <c r="J9" s="167"/>
      <c r="K9" s="168" t="s">
        <v>36</v>
      </c>
      <c r="L9" s="169"/>
    </row>
    <row r="10" spans="1:12" ht="43.5" customHeight="1" thickBot="1" x14ac:dyDescent="0.3">
      <c r="A10" s="53" t="s">
        <v>1</v>
      </c>
      <c r="B10" s="54" t="s">
        <v>2</v>
      </c>
      <c r="C10" s="29" t="s">
        <v>12</v>
      </c>
      <c r="D10" s="30" t="s">
        <v>11</v>
      </c>
      <c r="E10" s="55" t="s">
        <v>14</v>
      </c>
      <c r="F10" s="56" t="s">
        <v>17</v>
      </c>
      <c r="G10" s="57" t="s">
        <v>29</v>
      </c>
      <c r="H10" s="161" t="s">
        <v>8</v>
      </c>
      <c r="I10" s="162"/>
      <c r="J10" s="170"/>
      <c r="K10" s="32" t="s">
        <v>13</v>
      </c>
      <c r="L10" s="32" t="s">
        <v>77</v>
      </c>
    </row>
    <row r="11" spans="1:12" ht="15" customHeight="1" x14ac:dyDescent="0.25">
      <c r="A11" s="58"/>
      <c r="B11" s="58"/>
      <c r="C11" s="58"/>
      <c r="D11" s="59"/>
      <c r="E11" s="60"/>
      <c r="F11" s="59"/>
      <c r="G11" s="61"/>
      <c r="H11" s="151"/>
      <c r="I11" s="152"/>
      <c r="J11" s="153"/>
      <c r="K11" s="62"/>
      <c r="L11" s="62"/>
    </row>
    <row r="12" spans="1:12" ht="15" customHeight="1" x14ac:dyDescent="0.25">
      <c r="A12" s="63"/>
      <c r="B12" s="63"/>
      <c r="C12" s="63"/>
      <c r="D12" s="64"/>
      <c r="E12" s="65"/>
      <c r="F12" s="64"/>
      <c r="G12" s="66"/>
      <c r="H12" s="154"/>
      <c r="I12" s="155"/>
      <c r="J12" s="156"/>
      <c r="K12" s="67"/>
      <c r="L12" s="67"/>
    </row>
    <row r="13" spans="1:12" ht="15" customHeight="1" x14ac:dyDescent="0.25">
      <c r="A13" s="63"/>
      <c r="B13" s="63"/>
      <c r="C13" s="63"/>
      <c r="D13" s="64"/>
      <c r="E13" s="65"/>
      <c r="F13" s="64"/>
      <c r="G13" s="66"/>
      <c r="H13" s="154"/>
      <c r="I13" s="155"/>
      <c r="J13" s="156"/>
      <c r="K13" s="67"/>
      <c r="L13" s="67"/>
    </row>
    <row r="14" spans="1:12" ht="15" customHeight="1" x14ac:dyDescent="0.25">
      <c r="A14" s="63"/>
      <c r="B14" s="63"/>
      <c r="C14" s="63"/>
      <c r="D14" s="64"/>
      <c r="E14" s="65"/>
      <c r="F14" s="64"/>
      <c r="G14" s="66"/>
      <c r="H14" s="154"/>
      <c r="I14" s="155"/>
      <c r="J14" s="156"/>
      <c r="K14" s="67"/>
      <c r="L14" s="67"/>
    </row>
    <row r="15" spans="1:12" ht="15" customHeight="1" x14ac:dyDescent="0.25">
      <c r="A15" s="63"/>
      <c r="B15" s="63"/>
      <c r="C15" s="63"/>
      <c r="D15" s="64"/>
      <c r="E15" s="65"/>
      <c r="F15" s="64"/>
      <c r="G15" s="66"/>
      <c r="H15" s="154"/>
      <c r="I15" s="155"/>
      <c r="J15" s="156"/>
      <c r="K15" s="67"/>
      <c r="L15" s="67"/>
    </row>
    <row r="16" spans="1:12" ht="15" customHeight="1" x14ac:dyDescent="0.25">
      <c r="A16" s="63"/>
      <c r="B16" s="63"/>
      <c r="C16" s="63"/>
      <c r="D16" s="64"/>
      <c r="E16" s="65"/>
      <c r="F16" s="64"/>
      <c r="G16" s="66"/>
      <c r="H16" s="154"/>
      <c r="I16" s="155"/>
      <c r="J16" s="156"/>
      <c r="K16" s="67"/>
      <c r="L16" s="67"/>
    </row>
    <row r="17" spans="1:13" ht="15" customHeight="1" x14ac:dyDescent="0.25">
      <c r="A17" s="63"/>
      <c r="B17" s="63"/>
      <c r="C17" s="63"/>
      <c r="D17" s="64"/>
      <c r="E17" s="65"/>
      <c r="F17" s="64"/>
      <c r="G17" s="66"/>
      <c r="H17" s="154"/>
      <c r="I17" s="155"/>
      <c r="J17" s="156"/>
      <c r="K17" s="67"/>
      <c r="L17" s="67"/>
    </row>
    <row r="18" spans="1:13" ht="15" customHeight="1" thickBot="1" x14ac:dyDescent="0.3">
      <c r="A18" s="68"/>
      <c r="B18" s="68"/>
      <c r="C18" s="68"/>
      <c r="D18" s="69"/>
      <c r="E18" s="70"/>
      <c r="F18" s="69"/>
      <c r="G18" s="71"/>
      <c r="H18" s="158"/>
      <c r="I18" s="159"/>
      <c r="J18" s="160"/>
      <c r="K18" s="115"/>
      <c r="L18" s="73"/>
    </row>
    <row r="19" spans="1:13" ht="16.5" customHeight="1" thickBot="1" x14ac:dyDescent="0.3">
      <c r="A19" s="157" t="s">
        <v>39</v>
      </c>
      <c r="B19" s="157"/>
      <c r="C19" s="157"/>
      <c r="D19" s="157"/>
      <c r="E19" s="157"/>
      <c r="F19" s="157"/>
      <c r="G19" s="157"/>
      <c r="H19" s="157"/>
      <c r="I19" s="157"/>
      <c r="J19" s="74"/>
    </row>
    <row r="20" spans="1:13" ht="27.75" customHeight="1" thickBot="1" x14ac:dyDescent="0.3">
      <c r="A20" s="28" t="s">
        <v>1</v>
      </c>
      <c r="B20" s="29" t="s">
        <v>2</v>
      </c>
      <c r="C20" s="29" t="s">
        <v>12</v>
      </c>
      <c r="D20" s="30" t="s">
        <v>28</v>
      </c>
      <c r="E20" s="161" t="s">
        <v>34</v>
      </c>
      <c r="F20" s="162"/>
      <c r="G20" s="163"/>
      <c r="H20" s="102" t="s">
        <v>22</v>
      </c>
      <c r="I20" s="141" t="s">
        <v>14</v>
      </c>
      <c r="J20" s="164"/>
      <c r="K20" s="141" t="s">
        <v>79</v>
      </c>
      <c r="L20" s="142"/>
    </row>
    <row r="21" spans="1:13" x14ac:dyDescent="0.25">
      <c r="A21" s="58"/>
      <c r="B21" s="58"/>
      <c r="C21" s="58"/>
      <c r="D21" s="116"/>
      <c r="E21" s="143"/>
      <c r="F21" s="144"/>
      <c r="G21" s="145"/>
      <c r="H21" s="117"/>
      <c r="I21" s="148"/>
      <c r="J21" s="149"/>
      <c r="K21" s="146"/>
      <c r="L21" s="147"/>
    </row>
    <row r="22" spans="1:13" ht="15" customHeight="1" x14ac:dyDescent="0.25">
      <c r="A22" s="63"/>
      <c r="B22" s="63"/>
      <c r="C22" s="63"/>
      <c r="D22" s="64"/>
      <c r="E22" s="139"/>
      <c r="F22" s="124"/>
      <c r="G22" s="140"/>
      <c r="H22" s="118"/>
      <c r="I22" s="131"/>
      <c r="J22" s="132"/>
      <c r="K22" s="129"/>
      <c r="L22" s="130"/>
    </row>
    <row r="23" spans="1:13" ht="15" customHeight="1" x14ac:dyDescent="0.25">
      <c r="A23" s="63"/>
      <c r="B23" s="63"/>
      <c r="C23" s="63"/>
      <c r="D23" s="64"/>
      <c r="E23" s="139"/>
      <c r="F23" s="124"/>
      <c r="G23" s="140"/>
      <c r="H23" s="118"/>
      <c r="I23" s="131"/>
      <c r="J23" s="132"/>
      <c r="K23" s="129"/>
      <c r="L23" s="130"/>
    </row>
    <row r="24" spans="1:13" ht="15" customHeight="1" x14ac:dyDescent="0.25">
      <c r="A24" s="63"/>
      <c r="B24" s="63"/>
      <c r="C24" s="63"/>
      <c r="D24" s="64"/>
      <c r="E24" s="139"/>
      <c r="F24" s="124"/>
      <c r="G24" s="140"/>
      <c r="H24" s="118"/>
      <c r="I24" s="131"/>
      <c r="J24" s="132"/>
      <c r="K24" s="129"/>
      <c r="L24" s="130"/>
    </row>
    <row r="25" spans="1:13" ht="15" customHeight="1" x14ac:dyDescent="0.25">
      <c r="A25" s="63"/>
      <c r="B25" s="63"/>
      <c r="C25" s="63"/>
      <c r="D25" s="64"/>
      <c r="E25" s="139"/>
      <c r="F25" s="124"/>
      <c r="G25" s="140"/>
      <c r="H25" s="118"/>
      <c r="I25" s="131"/>
      <c r="J25" s="132"/>
      <c r="K25" s="129"/>
      <c r="L25" s="130"/>
    </row>
    <row r="26" spans="1:13" ht="15" customHeight="1" x14ac:dyDescent="0.25">
      <c r="A26" s="63"/>
      <c r="B26" s="63"/>
      <c r="C26" s="63"/>
      <c r="D26" s="64"/>
      <c r="E26" s="139"/>
      <c r="F26" s="124"/>
      <c r="G26" s="140"/>
      <c r="H26" s="118"/>
      <c r="I26" s="131"/>
      <c r="J26" s="132"/>
      <c r="K26" s="129"/>
      <c r="L26" s="130"/>
    </row>
    <row r="27" spans="1:13" ht="15" customHeight="1" x14ac:dyDescent="0.25">
      <c r="A27" s="63"/>
      <c r="B27" s="63"/>
      <c r="C27" s="63"/>
      <c r="D27" s="64"/>
      <c r="E27" s="139"/>
      <c r="F27" s="124"/>
      <c r="G27" s="140"/>
      <c r="H27" s="118"/>
      <c r="I27" s="131"/>
      <c r="J27" s="132"/>
      <c r="K27" s="129"/>
      <c r="L27" s="130"/>
    </row>
    <row r="28" spans="1:13" x14ac:dyDescent="0.25">
      <c r="A28" s="63"/>
      <c r="B28" s="63"/>
      <c r="C28" s="63"/>
      <c r="D28" s="64"/>
      <c r="E28" s="139"/>
      <c r="F28" s="124"/>
      <c r="G28" s="140"/>
      <c r="H28" s="119"/>
      <c r="I28" s="131"/>
      <c r="J28" s="132"/>
      <c r="K28" s="129"/>
      <c r="L28" s="130"/>
    </row>
    <row r="29" spans="1:13" x14ac:dyDescent="0.25">
      <c r="A29" s="124"/>
      <c r="B29" s="124"/>
      <c r="C29" s="120"/>
      <c r="D29" s="125"/>
      <c r="E29" s="125"/>
      <c r="F29" s="125"/>
      <c r="G29" s="121"/>
      <c r="H29" s="122"/>
      <c r="I29" s="126"/>
      <c r="J29" s="126"/>
      <c r="K29" s="126"/>
      <c r="L29" s="126"/>
    </row>
    <row r="30" spans="1:13" x14ac:dyDescent="0.25">
      <c r="A30" s="120" t="s">
        <v>80</v>
      </c>
      <c r="B30" s="120"/>
      <c r="C30" s="120"/>
      <c r="D30" s="127" t="s">
        <v>81</v>
      </c>
      <c r="E30" s="127"/>
      <c r="F30" s="127"/>
      <c r="G30" s="120"/>
      <c r="H30" s="122"/>
      <c r="I30" s="128" t="s">
        <v>82</v>
      </c>
      <c r="J30" s="128"/>
      <c r="K30" s="128"/>
      <c r="L30" s="128"/>
      <c r="M30" s="123"/>
    </row>
    <row r="31" spans="1:13" x14ac:dyDescent="0.25">
      <c r="M31" s="123"/>
    </row>
    <row r="32" spans="1:13" ht="15" customHeight="1" x14ac:dyDescent="0.25">
      <c r="A32" s="84" t="s">
        <v>78</v>
      </c>
      <c r="B32" s="84" t="s">
        <v>75</v>
      </c>
      <c r="C32" s="84" t="s">
        <v>76</v>
      </c>
      <c r="D32" s="85"/>
      <c r="E32" s="86"/>
      <c r="F32" s="136" t="s">
        <v>33</v>
      </c>
      <c r="G32" s="137"/>
      <c r="H32" s="138"/>
      <c r="I32" s="87" t="s">
        <v>75</v>
      </c>
      <c r="J32" s="88" t="s">
        <v>76</v>
      </c>
    </row>
    <row r="33" spans="1:10" x14ac:dyDescent="0.25">
      <c r="A33" s="89" t="s">
        <v>15</v>
      </c>
      <c r="B33" s="89">
        <f>COUNTIFS(E11:E18,"New", G11:G18,"InCtr Hemo")</f>
        <v>0</v>
      </c>
      <c r="C33" s="89">
        <f>COUNTIFS(E11:E18,"New",G11:G18, "&lt;&gt;InCtr Hemo")</f>
        <v>0</v>
      </c>
      <c r="F33" s="133" t="s">
        <v>19</v>
      </c>
      <c r="G33" s="134"/>
      <c r="H33" s="135"/>
      <c r="I33" s="90">
        <f>COUNTIFS(I21:I28, "Death", K21:K28, "InCtr Hemo")</f>
        <v>0</v>
      </c>
      <c r="J33" s="90">
        <f>COUNTIFS(I21:I28, "Death", K21:K28, "&lt;&gt;InCtr Hemo")</f>
        <v>0</v>
      </c>
    </row>
    <row r="34" spans="1:10" x14ac:dyDescent="0.25">
      <c r="A34" s="89" t="s">
        <v>18</v>
      </c>
      <c r="B34" s="89">
        <f>COUNTIFS(E11:E18,"Restart", G11:G18,"InCtr Hemo")</f>
        <v>0</v>
      </c>
      <c r="C34" s="89">
        <f>COUNTIFS(E11:E18,"Restart",G11:G18, "&lt;&gt;InCtr Hemo")</f>
        <v>0</v>
      </c>
      <c r="F34" s="133" t="s">
        <v>38</v>
      </c>
      <c r="G34" s="134"/>
      <c r="H34" s="135"/>
      <c r="I34" s="90">
        <f>COUNTIFS(I21:I28, "Discontinue", K21:K28, "InCtr Hemo")</f>
        <v>0</v>
      </c>
      <c r="J34" s="90">
        <f>COUNTIFS(I21:I28, "Discontinue", K21:K28, "&lt;&gt;InCtr Hemo")</f>
        <v>0</v>
      </c>
    </row>
    <row r="35" spans="1:10" x14ac:dyDescent="0.25">
      <c r="A35" s="89" t="s">
        <v>16</v>
      </c>
      <c r="B35" s="89">
        <f>COUNTIFS(E11:E18,"Transfer In", G11:G18,"InCtr Hemo")</f>
        <v>0</v>
      </c>
      <c r="C35" s="89">
        <f>COUNTIFS(E11:E18,"Transfer In",G11:G18, "&lt;&gt;InCtr Hemo")</f>
        <v>0</v>
      </c>
      <c r="F35" s="133" t="s">
        <v>42</v>
      </c>
      <c r="G35" s="134"/>
      <c r="H35" s="135"/>
      <c r="I35" s="90">
        <f>COUNTIFS(I21:I28, "Recover Function", K21:K28, "InCtr Hemo")</f>
        <v>0</v>
      </c>
      <c r="J35" s="90">
        <f>COUNTIFS(I21:I28, "Recover Function", K21:K28, "&lt;&gt;InCtr Hemo")</f>
        <v>0</v>
      </c>
    </row>
    <row r="36" spans="1:10" x14ac:dyDescent="0.25">
      <c r="A36" s="89" t="s">
        <v>40</v>
      </c>
      <c r="B36" s="89">
        <f>COUNTIFS(E11:E18,"Transpl Fail", G11:G18,"InCtr Hemo")</f>
        <v>0</v>
      </c>
      <c r="C36" s="89">
        <f>COUNTIFS(E11:E18,"Transpl Fail",G11:G18, "&lt;&gt;InCtr Hemo")</f>
        <v>0</v>
      </c>
      <c r="F36" s="133" t="s">
        <v>41</v>
      </c>
      <c r="G36" s="134"/>
      <c r="H36" s="135"/>
      <c r="I36" s="90">
        <f>COUNTIFS(I21:J28, "Acute", K21:L28, "InCtr Hemo")</f>
        <v>0</v>
      </c>
      <c r="J36" s="90">
        <f>COUNTIFS(I21:I28, "Acute", K21:K28, "&lt;&gt;.InCtr Hemo")</f>
        <v>0</v>
      </c>
    </row>
    <row r="37" spans="1:10" x14ac:dyDescent="0.25">
      <c r="F37" s="133" t="s">
        <v>20</v>
      </c>
      <c r="G37" s="134"/>
      <c r="H37" s="135"/>
      <c r="I37" s="90">
        <f>COUNTIFS(I21:I28, "Transplant", K21:K28, "InCtr Hemo")</f>
        <v>0</v>
      </c>
      <c r="J37" s="90">
        <f>COUNTIFS(I21:I28, "Transplant", K21:K28, "&lt;&gt;InCtr Hemo")</f>
        <v>0</v>
      </c>
    </row>
    <row r="38" spans="1:10" x14ac:dyDescent="0.25">
      <c r="F38" s="133" t="s">
        <v>37</v>
      </c>
      <c r="G38" s="134"/>
      <c r="H38" s="135"/>
      <c r="I38" s="90">
        <f>COUNTIFS(I21:I28, "Transfer", K21:K28, "InCtr Hemo")</f>
        <v>0</v>
      </c>
      <c r="J38" s="90">
        <f>COUNTIFS(I21:I28, "Transfer", K21:K28, "&lt;&gt;InCtr Hemo")</f>
        <v>0</v>
      </c>
    </row>
    <row r="39" spans="1:10" x14ac:dyDescent="0.25">
      <c r="F39" s="133" t="s">
        <v>32</v>
      </c>
      <c r="G39" s="134"/>
      <c r="H39" s="135"/>
      <c r="I39" s="90">
        <f>COUNTIFS(I21:I28, "Other/LTFU", K21:K28, "InCtr Hemo")</f>
        <v>0</v>
      </c>
      <c r="J39" s="90">
        <f>COUNTIFS(I21:I28, "Other/LTFU", K21:K28, "&lt;&gt;InCtr Hemo")</f>
        <v>0</v>
      </c>
    </row>
    <row r="40" spans="1:10" x14ac:dyDescent="0.25">
      <c r="F40" s="133" t="s">
        <v>21</v>
      </c>
      <c r="G40" s="134"/>
      <c r="H40" s="135"/>
      <c r="I40" s="90">
        <f>COUNTIFS(I21:I28, "IVD", K21:K28, "InCtr Hemo")</f>
        <v>0</v>
      </c>
      <c r="J40" s="90">
        <f>COUNTIFS(I21:I28, "IVD", K21:K28, "&lt;&gt;InCtr Hemo")</f>
        <v>0</v>
      </c>
    </row>
  </sheetData>
  <sheetProtection password="CCE3" sheet="1" objects="1" scenarios="1"/>
  <mergeCells count="68">
    <mergeCell ref="J3:K3"/>
    <mergeCell ref="A1:B1"/>
    <mergeCell ref="D1:E1"/>
    <mergeCell ref="G1:H1"/>
    <mergeCell ref="A2:I2"/>
    <mergeCell ref="E3:H3"/>
    <mergeCell ref="H10:J10"/>
    <mergeCell ref="E4:F4"/>
    <mergeCell ref="G4:H4"/>
    <mergeCell ref="E5:F5"/>
    <mergeCell ref="G5:H5"/>
    <mergeCell ref="E6:F6"/>
    <mergeCell ref="G6:H6"/>
    <mergeCell ref="E7:F7"/>
    <mergeCell ref="G7:H7"/>
    <mergeCell ref="G8:H8"/>
    <mergeCell ref="A9:J9"/>
    <mergeCell ref="K9:L9"/>
    <mergeCell ref="K20:L20"/>
    <mergeCell ref="H11:J11"/>
    <mergeCell ref="H12:J12"/>
    <mergeCell ref="H13:J13"/>
    <mergeCell ref="H14:J14"/>
    <mergeCell ref="H15:J15"/>
    <mergeCell ref="H16:J16"/>
    <mergeCell ref="H17:J17"/>
    <mergeCell ref="H18:J18"/>
    <mergeCell ref="A19:I19"/>
    <mergeCell ref="E20:G20"/>
    <mergeCell ref="I20:J20"/>
    <mergeCell ref="E21:G21"/>
    <mergeCell ref="I21:J21"/>
    <mergeCell ref="K21:L21"/>
    <mergeCell ref="E22:G22"/>
    <mergeCell ref="I22:J22"/>
    <mergeCell ref="K22:L22"/>
    <mergeCell ref="E23:G23"/>
    <mergeCell ref="I23:J23"/>
    <mergeCell ref="K23:L23"/>
    <mergeCell ref="E24:G24"/>
    <mergeCell ref="I24:J24"/>
    <mergeCell ref="K24:L24"/>
    <mergeCell ref="E25:G25"/>
    <mergeCell ref="I25:J25"/>
    <mergeCell ref="K25:L25"/>
    <mergeCell ref="E26:G26"/>
    <mergeCell ref="I26:J26"/>
    <mergeCell ref="K26:L26"/>
    <mergeCell ref="E27:G27"/>
    <mergeCell ref="I27:J27"/>
    <mergeCell ref="K27:L27"/>
    <mergeCell ref="E28:G28"/>
    <mergeCell ref="I28:J28"/>
    <mergeCell ref="K28:L28"/>
    <mergeCell ref="I29:L29"/>
    <mergeCell ref="F34:H34"/>
    <mergeCell ref="F35:H35"/>
    <mergeCell ref="F36:H36"/>
    <mergeCell ref="F37:H37"/>
    <mergeCell ref="D30:F30"/>
    <mergeCell ref="I30:L30"/>
    <mergeCell ref="F32:H32"/>
    <mergeCell ref="F33:H33"/>
    <mergeCell ref="F38:H38"/>
    <mergeCell ref="F39:H39"/>
    <mergeCell ref="F40:H40"/>
    <mergeCell ref="A29:B29"/>
    <mergeCell ref="D29:F29"/>
  </mergeCells>
  <dataValidations count="18">
    <dataValidation type="list" allowBlank="1" showInputMessage="1" showErrorMessage="1" sqref="I24:J24">
      <formula1>F33:F40</formula1>
    </dataValidation>
    <dataValidation type="list" allowBlank="1" showInputMessage="1" showErrorMessage="1" sqref="I25:J25">
      <formula1>F33:F40</formula1>
    </dataValidation>
    <dataValidation type="list" allowBlank="1" showInputMessage="1" showErrorMessage="1" sqref="I26:J26">
      <formula1>F33:F40</formula1>
    </dataValidation>
    <dataValidation type="list" allowBlank="1" showInputMessage="1" showErrorMessage="1" sqref="I27:J27">
      <formula1>F33:F40</formula1>
    </dataValidation>
    <dataValidation type="list" allowBlank="1" showInputMessage="1" showErrorMessage="1" sqref="I28:J28">
      <formula1>F33:F40</formula1>
    </dataValidation>
    <dataValidation type="list" allowBlank="1" showInputMessage="1" showErrorMessage="1" sqref="K28:L28">
      <formula1>L5:L8</formula1>
    </dataValidation>
    <dataValidation type="list" allowBlank="1" showInputMessage="1" showErrorMessage="1" sqref="K22:L22">
      <formula1>L5:L8</formula1>
    </dataValidation>
    <dataValidation type="list" allowBlank="1" showInputMessage="1" showErrorMessage="1" sqref="K23:L23">
      <formula1>L5:L8</formula1>
    </dataValidation>
    <dataValidation type="list" allowBlank="1" showInputMessage="1" showErrorMessage="1" sqref="K21:L21">
      <formula1>L5:L8</formula1>
    </dataValidation>
    <dataValidation type="list" allowBlank="1" showInputMessage="1" showErrorMessage="1" sqref="K24:L24">
      <formula1>L5:L8</formula1>
    </dataValidation>
    <dataValidation type="list" allowBlank="1" showInputMessage="1" showErrorMessage="1" sqref="K25:L25">
      <formula1>L5:L8</formula1>
    </dataValidation>
    <dataValidation type="list" allowBlank="1" showInputMessage="1" showErrorMessage="1" sqref="K26:L26">
      <formula1>L5:L8</formula1>
    </dataValidation>
    <dataValidation type="list" allowBlank="1" showInputMessage="1" showErrorMessage="1" sqref="K27:L27">
      <formula1>L5:L8</formula1>
    </dataValidation>
    <dataValidation type="list" allowBlank="1" showInputMessage="1" showErrorMessage="1" sqref="G11:G18 E5:H8">
      <formula1>$L$5:$L$8</formula1>
    </dataValidation>
    <dataValidation type="list" allowBlank="1" showInputMessage="1" showErrorMessage="1" sqref="I23:J23">
      <formula1>F33:F40</formula1>
    </dataValidation>
    <dataValidation type="list" allowBlank="1" showInputMessage="1" showErrorMessage="1" sqref="I22:J22">
      <formula1>F33:F40</formula1>
    </dataValidation>
    <dataValidation type="list" allowBlank="1" showInputMessage="1" showErrorMessage="1" sqref="I21:J21">
      <formula1>F33:F40</formula1>
    </dataValidation>
    <dataValidation type="list" allowBlank="1" showInputMessage="1" showErrorMessage="1" sqref="E11:E18">
      <formula1>$A$33:$A$36</formula1>
    </dataValidation>
  </dataValidations>
  <pageMargins left="0.25" right="0.25" top="0.75" bottom="0.5" header="0.3" footer="0.3"/>
  <pageSetup orientation="landscape" r:id="rId1"/>
  <headerFooter>
    <oddHeader>&amp;C&amp;"-,Bold"&amp;12MONTHLY CASELOAD CHANGES/CENSUS REPORT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19" workbookViewId="0">
      <selection activeCell="A32" sqref="A32:J40"/>
    </sheetView>
  </sheetViews>
  <sheetFormatPr defaultRowHeight="15" x14ac:dyDescent="0.25"/>
  <cols>
    <col min="1" max="1" width="25.140625" style="23" customWidth="1"/>
    <col min="2" max="2" width="15.28515625" style="23" customWidth="1"/>
    <col min="3" max="3" width="15.28515625" style="23" bestFit="1" customWidth="1"/>
    <col min="4" max="4" width="8.5703125" style="23" customWidth="1"/>
    <col min="5" max="5" width="7.28515625" style="23" customWidth="1"/>
    <col min="6" max="6" width="7.85546875" style="23" customWidth="1"/>
    <col min="7" max="7" width="10.140625" style="23" customWidth="1"/>
    <col min="8" max="8" width="9.28515625" style="23" customWidth="1"/>
    <col min="9" max="9" width="9.85546875" style="23" customWidth="1"/>
    <col min="10" max="10" width="7.140625" style="23" customWidth="1"/>
    <col min="11" max="11" width="6.85546875" style="23" bestFit="1" customWidth="1"/>
    <col min="12" max="12" width="10.5703125" style="23" customWidth="1"/>
    <col min="13" max="13" width="5.42578125" style="23" customWidth="1"/>
    <col min="14" max="16384" width="9.140625" style="23"/>
  </cols>
  <sheetData>
    <row r="1" spans="1:12" ht="15.75" thickBot="1" x14ac:dyDescent="0.3">
      <c r="A1" s="175" t="s">
        <v>6</v>
      </c>
      <c r="B1" s="176"/>
      <c r="C1" s="17" t="s">
        <v>27</v>
      </c>
      <c r="D1" s="177"/>
      <c r="E1" s="178"/>
      <c r="F1" s="17" t="s">
        <v>0</v>
      </c>
      <c r="G1" s="179"/>
      <c r="H1" s="180"/>
      <c r="I1" s="18" t="s">
        <v>7</v>
      </c>
      <c r="J1" s="19">
        <v>43252</v>
      </c>
      <c r="K1" s="20"/>
      <c r="L1" s="21"/>
    </row>
    <row r="2" spans="1:12" ht="15.75" customHeight="1" thickBot="1" x14ac:dyDescent="0.3">
      <c r="A2" s="157" t="s">
        <v>5</v>
      </c>
      <c r="B2" s="157"/>
      <c r="C2" s="157"/>
      <c r="D2" s="157"/>
      <c r="E2" s="157"/>
      <c r="F2" s="157"/>
      <c r="G2" s="157"/>
      <c r="H2" s="157"/>
      <c r="I2" s="181"/>
      <c r="J2" s="22"/>
    </row>
    <row r="3" spans="1:12" ht="15.75" customHeight="1" thickBot="1" x14ac:dyDescent="0.3">
      <c r="A3" s="24"/>
      <c r="B3" s="25"/>
      <c r="C3" s="26"/>
      <c r="D3" s="25"/>
      <c r="E3" s="182" t="s">
        <v>29</v>
      </c>
      <c r="F3" s="182"/>
      <c r="G3" s="182"/>
      <c r="H3" s="182"/>
      <c r="I3" s="27"/>
      <c r="J3" s="173" t="s">
        <v>10</v>
      </c>
      <c r="K3" s="174"/>
    </row>
    <row r="4" spans="1:12" ht="43.5" thickBot="1" x14ac:dyDescent="0.3">
      <c r="A4" s="28" t="s">
        <v>1</v>
      </c>
      <c r="B4" s="29" t="s">
        <v>2</v>
      </c>
      <c r="C4" s="29" t="s">
        <v>12</v>
      </c>
      <c r="D4" s="30" t="s">
        <v>11</v>
      </c>
      <c r="E4" s="165" t="s">
        <v>3</v>
      </c>
      <c r="F4" s="166"/>
      <c r="G4" s="165" t="s">
        <v>4</v>
      </c>
      <c r="H4" s="166"/>
      <c r="I4" s="31" t="s">
        <v>26</v>
      </c>
      <c r="J4" s="32" t="s">
        <v>13</v>
      </c>
      <c r="K4" s="33" t="s">
        <v>9</v>
      </c>
      <c r="L4" s="34" t="s">
        <v>31</v>
      </c>
    </row>
    <row r="5" spans="1:12" ht="15" customHeight="1" x14ac:dyDescent="0.25">
      <c r="A5" s="103"/>
      <c r="B5" s="103"/>
      <c r="C5" s="103"/>
      <c r="D5" s="104"/>
      <c r="E5" s="148"/>
      <c r="F5" s="149"/>
      <c r="G5" s="148"/>
      <c r="H5" s="149"/>
      <c r="I5" s="105"/>
      <c r="J5" s="62"/>
      <c r="K5" s="106"/>
      <c r="L5" s="40" t="s">
        <v>30</v>
      </c>
    </row>
    <row r="6" spans="1:12" ht="15" customHeight="1" x14ac:dyDescent="0.25">
      <c r="A6" s="63"/>
      <c r="B6" s="63"/>
      <c r="C6" s="63"/>
      <c r="D6" s="64"/>
      <c r="E6" s="131"/>
      <c r="F6" s="132"/>
      <c r="G6" s="131"/>
      <c r="H6" s="132"/>
      <c r="I6" s="107"/>
      <c r="J6" s="67"/>
      <c r="K6" s="108"/>
      <c r="L6" s="46" t="s">
        <v>23</v>
      </c>
    </row>
    <row r="7" spans="1:12" ht="15" customHeight="1" x14ac:dyDescent="0.25">
      <c r="A7" s="63"/>
      <c r="B7" s="63"/>
      <c r="C7" s="63"/>
      <c r="D7" s="64"/>
      <c r="E7" s="131"/>
      <c r="F7" s="132"/>
      <c r="G7" s="131"/>
      <c r="H7" s="132"/>
      <c r="I7" s="107"/>
      <c r="J7" s="67"/>
      <c r="K7" s="108"/>
      <c r="L7" s="46" t="s">
        <v>24</v>
      </c>
    </row>
    <row r="8" spans="1:12" ht="15" customHeight="1" thickBot="1" x14ac:dyDescent="0.3">
      <c r="A8" s="63"/>
      <c r="B8" s="63"/>
      <c r="C8" s="63"/>
      <c r="D8" s="64"/>
      <c r="E8" s="111"/>
      <c r="F8" s="112"/>
      <c r="G8" s="171"/>
      <c r="H8" s="172"/>
      <c r="I8" s="113"/>
      <c r="J8" s="73"/>
      <c r="K8" s="114"/>
      <c r="L8" s="52" t="s">
        <v>25</v>
      </c>
    </row>
    <row r="9" spans="1:12" ht="16.5" customHeight="1" thickBot="1" x14ac:dyDescent="0.3">
      <c r="A9" s="157" t="s">
        <v>35</v>
      </c>
      <c r="B9" s="157"/>
      <c r="C9" s="157"/>
      <c r="D9" s="157"/>
      <c r="E9" s="157"/>
      <c r="F9" s="157"/>
      <c r="G9" s="157"/>
      <c r="H9" s="157"/>
      <c r="I9" s="157"/>
      <c r="J9" s="167"/>
      <c r="K9" s="168" t="s">
        <v>36</v>
      </c>
      <c r="L9" s="169"/>
    </row>
    <row r="10" spans="1:12" ht="43.5" customHeight="1" thickBot="1" x14ac:dyDescent="0.3">
      <c r="A10" s="53" t="s">
        <v>1</v>
      </c>
      <c r="B10" s="54" t="s">
        <v>2</v>
      </c>
      <c r="C10" s="29" t="s">
        <v>12</v>
      </c>
      <c r="D10" s="30" t="s">
        <v>11</v>
      </c>
      <c r="E10" s="55" t="s">
        <v>14</v>
      </c>
      <c r="F10" s="56" t="s">
        <v>17</v>
      </c>
      <c r="G10" s="57" t="s">
        <v>29</v>
      </c>
      <c r="H10" s="161" t="s">
        <v>8</v>
      </c>
      <c r="I10" s="162"/>
      <c r="J10" s="170"/>
      <c r="K10" s="32" t="s">
        <v>13</v>
      </c>
      <c r="L10" s="32" t="s">
        <v>77</v>
      </c>
    </row>
    <row r="11" spans="1:12" ht="15" customHeight="1" x14ac:dyDescent="0.25">
      <c r="A11" s="58"/>
      <c r="B11" s="58"/>
      <c r="C11" s="58"/>
      <c r="D11" s="59"/>
      <c r="E11" s="60"/>
      <c r="F11" s="59"/>
      <c r="G11" s="61"/>
      <c r="H11" s="151"/>
      <c r="I11" s="152"/>
      <c r="J11" s="153"/>
      <c r="K11" s="62"/>
      <c r="L11" s="62"/>
    </row>
    <row r="12" spans="1:12" ht="15" customHeight="1" x14ac:dyDescent="0.25">
      <c r="A12" s="63"/>
      <c r="B12" s="63"/>
      <c r="C12" s="63"/>
      <c r="D12" s="64"/>
      <c r="E12" s="65"/>
      <c r="F12" s="64"/>
      <c r="G12" s="66"/>
      <c r="H12" s="154"/>
      <c r="I12" s="155"/>
      <c r="J12" s="156"/>
      <c r="K12" s="67"/>
      <c r="L12" s="67"/>
    </row>
    <row r="13" spans="1:12" ht="15" customHeight="1" x14ac:dyDescent="0.25">
      <c r="A13" s="63"/>
      <c r="B13" s="63"/>
      <c r="C13" s="63"/>
      <c r="D13" s="64"/>
      <c r="E13" s="65"/>
      <c r="F13" s="64"/>
      <c r="G13" s="66"/>
      <c r="H13" s="154"/>
      <c r="I13" s="155"/>
      <c r="J13" s="156"/>
      <c r="K13" s="67"/>
      <c r="L13" s="67"/>
    </row>
    <row r="14" spans="1:12" ht="15" customHeight="1" x14ac:dyDescent="0.25">
      <c r="A14" s="63"/>
      <c r="B14" s="63"/>
      <c r="C14" s="63"/>
      <c r="D14" s="64"/>
      <c r="E14" s="65"/>
      <c r="F14" s="64"/>
      <c r="G14" s="66"/>
      <c r="H14" s="154"/>
      <c r="I14" s="155"/>
      <c r="J14" s="156"/>
      <c r="K14" s="67"/>
      <c r="L14" s="67"/>
    </row>
    <row r="15" spans="1:12" ht="15" customHeight="1" x14ac:dyDescent="0.25">
      <c r="A15" s="63"/>
      <c r="B15" s="63"/>
      <c r="C15" s="63"/>
      <c r="D15" s="64"/>
      <c r="E15" s="65"/>
      <c r="F15" s="64"/>
      <c r="G15" s="66"/>
      <c r="H15" s="154"/>
      <c r="I15" s="155"/>
      <c r="J15" s="156"/>
      <c r="K15" s="67"/>
      <c r="L15" s="67"/>
    </row>
    <row r="16" spans="1:12" ht="15" customHeight="1" x14ac:dyDescent="0.25">
      <c r="A16" s="63"/>
      <c r="B16" s="63"/>
      <c r="C16" s="63"/>
      <c r="D16" s="64"/>
      <c r="E16" s="65"/>
      <c r="F16" s="64"/>
      <c r="G16" s="66"/>
      <c r="H16" s="154"/>
      <c r="I16" s="155"/>
      <c r="J16" s="156"/>
      <c r="K16" s="67"/>
      <c r="L16" s="67"/>
    </row>
    <row r="17" spans="1:13" ht="15" customHeight="1" x14ac:dyDescent="0.25">
      <c r="A17" s="63"/>
      <c r="B17" s="63"/>
      <c r="C17" s="63"/>
      <c r="D17" s="64"/>
      <c r="E17" s="65"/>
      <c r="F17" s="64"/>
      <c r="G17" s="66"/>
      <c r="H17" s="154"/>
      <c r="I17" s="155"/>
      <c r="J17" s="156"/>
      <c r="K17" s="67"/>
      <c r="L17" s="67"/>
    </row>
    <row r="18" spans="1:13" ht="15" customHeight="1" thickBot="1" x14ac:dyDescent="0.3">
      <c r="A18" s="68"/>
      <c r="B18" s="68"/>
      <c r="C18" s="68"/>
      <c r="D18" s="69"/>
      <c r="E18" s="70"/>
      <c r="F18" s="69"/>
      <c r="G18" s="71"/>
      <c r="H18" s="158"/>
      <c r="I18" s="159"/>
      <c r="J18" s="160"/>
      <c r="K18" s="115"/>
      <c r="L18" s="73"/>
    </row>
    <row r="19" spans="1:13" ht="16.5" customHeight="1" thickBot="1" x14ac:dyDescent="0.3">
      <c r="A19" s="157" t="s">
        <v>39</v>
      </c>
      <c r="B19" s="157"/>
      <c r="C19" s="157"/>
      <c r="D19" s="157"/>
      <c r="E19" s="157"/>
      <c r="F19" s="157"/>
      <c r="G19" s="157"/>
      <c r="H19" s="157"/>
      <c r="I19" s="157"/>
      <c r="J19" s="74"/>
    </row>
    <row r="20" spans="1:13" ht="27.75" customHeight="1" thickBot="1" x14ac:dyDescent="0.3">
      <c r="A20" s="28" t="s">
        <v>1</v>
      </c>
      <c r="B20" s="29" t="s">
        <v>2</v>
      </c>
      <c r="C20" s="29" t="s">
        <v>12</v>
      </c>
      <c r="D20" s="30" t="s">
        <v>28</v>
      </c>
      <c r="E20" s="161" t="s">
        <v>34</v>
      </c>
      <c r="F20" s="162"/>
      <c r="G20" s="163"/>
      <c r="H20" s="102" t="s">
        <v>22</v>
      </c>
      <c r="I20" s="141" t="s">
        <v>14</v>
      </c>
      <c r="J20" s="164"/>
      <c r="K20" s="141" t="s">
        <v>79</v>
      </c>
      <c r="L20" s="142"/>
    </row>
    <row r="21" spans="1:13" x14ac:dyDescent="0.25">
      <c r="A21" s="58"/>
      <c r="B21" s="58"/>
      <c r="C21" s="58"/>
      <c r="D21" s="116"/>
      <c r="E21" s="143"/>
      <c r="F21" s="144"/>
      <c r="G21" s="145"/>
      <c r="H21" s="117"/>
      <c r="I21" s="148"/>
      <c r="J21" s="149"/>
      <c r="K21" s="146"/>
      <c r="L21" s="147"/>
    </row>
    <row r="22" spans="1:13" ht="15" customHeight="1" x14ac:dyDescent="0.25">
      <c r="A22" s="63"/>
      <c r="B22" s="63"/>
      <c r="C22" s="63"/>
      <c r="D22" s="64"/>
      <c r="E22" s="139"/>
      <c r="F22" s="124"/>
      <c r="G22" s="140"/>
      <c r="H22" s="118"/>
      <c r="I22" s="131"/>
      <c r="J22" s="132"/>
      <c r="K22" s="129"/>
      <c r="L22" s="130"/>
    </row>
    <row r="23" spans="1:13" ht="15" customHeight="1" x14ac:dyDescent="0.25">
      <c r="A23" s="63"/>
      <c r="B23" s="63"/>
      <c r="C23" s="63"/>
      <c r="D23" s="64"/>
      <c r="E23" s="139"/>
      <c r="F23" s="124"/>
      <c r="G23" s="140"/>
      <c r="H23" s="118"/>
      <c r="I23" s="131"/>
      <c r="J23" s="132"/>
      <c r="K23" s="129"/>
      <c r="L23" s="130"/>
    </row>
    <row r="24" spans="1:13" ht="15" customHeight="1" x14ac:dyDescent="0.25">
      <c r="A24" s="63"/>
      <c r="B24" s="63"/>
      <c r="C24" s="63"/>
      <c r="D24" s="64"/>
      <c r="E24" s="139"/>
      <c r="F24" s="124"/>
      <c r="G24" s="140"/>
      <c r="H24" s="118"/>
      <c r="I24" s="131"/>
      <c r="J24" s="132"/>
      <c r="K24" s="129"/>
      <c r="L24" s="130"/>
    </row>
    <row r="25" spans="1:13" ht="15" customHeight="1" x14ac:dyDescent="0.25">
      <c r="A25" s="63"/>
      <c r="B25" s="63"/>
      <c r="C25" s="63"/>
      <c r="D25" s="64"/>
      <c r="E25" s="139"/>
      <c r="F25" s="124"/>
      <c r="G25" s="140"/>
      <c r="H25" s="118"/>
      <c r="I25" s="131"/>
      <c r="J25" s="132"/>
      <c r="K25" s="129"/>
      <c r="L25" s="130"/>
    </row>
    <row r="26" spans="1:13" ht="15" customHeight="1" x14ac:dyDescent="0.25">
      <c r="A26" s="63"/>
      <c r="B26" s="63"/>
      <c r="C26" s="63"/>
      <c r="D26" s="64"/>
      <c r="E26" s="139"/>
      <c r="F26" s="124"/>
      <c r="G26" s="140"/>
      <c r="H26" s="118"/>
      <c r="I26" s="131"/>
      <c r="J26" s="132"/>
      <c r="K26" s="129"/>
      <c r="L26" s="130"/>
    </row>
    <row r="27" spans="1:13" ht="15" customHeight="1" x14ac:dyDescent="0.25">
      <c r="A27" s="63"/>
      <c r="B27" s="63"/>
      <c r="C27" s="63"/>
      <c r="D27" s="64"/>
      <c r="E27" s="139"/>
      <c r="F27" s="124"/>
      <c r="G27" s="140"/>
      <c r="H27" s="118"/>
      <c r="I27" s="131"/>
      <c r="J27" s="132"/>
      <c r="K27" s="129"/>
      <c r="L27" s="130"/>
    </row>
    <row r="28" spans="1:13" x14ac:dyDescent="0.25">
      <c r="A28" s="63"/>
      <c r="B28" s="63"/>
      <c r="C28" s="63"/>
      <c r="D28" s="64"/>
      <c r="E28" s="139"/>
      <c r="F28" s="124"/>
      <c r="G28" s="140"/>
      <c r="H28" s="119"/>
      <c r="I28" s="131"/>
      <c r="J28" s="132"/>
      <c r="K28" s="129"/>
      <c r="L28" s="130"/>
    </row>
    <row r="29" spans="1:13" x14ac:dyDescent="0.25">
      <c r="A29" s="124"/>
      <c r="B29" s="124"/>
      <c r="C29" s="120"/>
      <c r="D29" s="125"/>
      <c r="E29" s="125"/>
      <c r="F29" s="125"/>
      <c r="G29" s="121"/>
      <c r="H29" s="122"/>
      <c r="I29" s="126"/>
      <c r="J29" s="126"/>
      <c r="K29" s="126"/>
      <c r="L29" s="126"/>
    </row>
    <row r="30" spans="1:13" x14ac:dyDescent="0.25">
      <c r="A30" s="120" t="s">
        <v>80</v>
      </c>
      <c r="B30" s="120"/>
      <c r="C30" s="120"/>
      <c r="D30" s="127" t="s">
        <v>81</v>
      </c>
      <c r="E30" s="127"/>
      <c r="F30" s="127"/>
      <c r="G30" s="120"/>
      <c r="H30" s="122"/>
      <c r="I30" s="128" t="s">
        <v>82</v>
      </c>
      <c r="J30" s="128"/>
      <c r="K30" s="128"/>
      <c r="L30" s="128"/>
      <c r="M30" s="123"/>
    </row>
    <row r="31" spans="1:13" x14ac:dyDescent="0.25">
      <c r="M31" s="123"/>
    </row>
    <row r="32" spans="1:13" ht="15" customHeight="1" x14ac:dyDescent="0.25">
      <c r="A32" s="84" t="s">
        <v>78</v>
      </c>
      <c r="B32" s="84" t="s">
        <v>75</v>
      </c>
      <c r="C32" s="84" t="s">
        <v>76</v>
      </c>
      <c r="D32" s="85"/>
      <c r="E32" s="86"/>
      <c r="F32" s="136" t="s">
        <v>33</v>
      </c>
      <c r="G32" s="137"/>
      <c r="H32" s="138"/>
      <c r="I32" s="87" t="s">
        <v>75</v>
      </c>
      <c r="J32" s="88" t="s">
        <v>76</v>
      </c>
    </row>
    <row r="33" spans="1:10" x14ac:dyDescent="0.25">
      <c r="A33" s="89" t="s">
        <v>15</v>
      </c>
      <c r="B33" s="89">
        <f>COUNTIFS(E11:E18,"New", G11:G18,"InCtr Hemo")</f>
        <v>0</v>
      </c>
      <c r="C33" s="89">
        <f>COUNTIFS(E11:E18,"New",G11:G18, "&lt;&gt;InCtr Hemo")</f>
        <v>0</v>
      </c>
      <c r="F33" s="133" t="s">
        <v>19</v>
      </c>
      <c r="G33" s="134"/>
      <c r="H33" s="135"/>
      <c r="I33" s="90">
        <f>COUNTIFS(I21:I28, "Death", K21:K28, "InCtr Hemo")</f>
        <v>0</v>
      </c>
      <c r="J33" s="90">
        <f>COUNTIFS(I21:I28, "Death", K21:K28, "&lt;&gt;InCtr Hemo")</f>
        <v>0</v>
      </c>
    </row>
    <row r="34" spans="1:10" x14ac:dyDescent="0.25">
      <c r="A34" s="89" t="s">
        <v>18</v>
      </c>
      <c r="B34" s="89">
        <f>COUNTIFS(E11:E18,"Restart", G11:G18,"InCtr Hemo")</f>
        <v>0</v>
      </c>
      <c r="C34" s="89">
        <f>COUNTIFS(E11:E18,"Restart",G11:G18, "&lt;&gt;InCtr Hemo")</f>
        <v>0</v>
      </c>
      <c r="F34" s="133" t="s">
        <v>38</v>
      </c>
      <c r="G34" s="134"/>
      <c r="H34" s="135"/>
      <c r="I34" s="90">
        <f>COUNTIFS(I21:I28, "Discontinue", K21:K28, "InCtr Hemo")</f>
        <v>0</v>
      </c>
      <c r="J34" s="90">
        <f>COUNTIFS(I21:I28, "Discontinue", K21:K28, "&lt;&gt;InCtr Hemo")</f>
        <v>0</v>
      </c>
    </row>
    <row r="35" spans="1:10" x14ac:dyDescent="0.25">
      <c r="A35" s="89" t="s">
        <v>16</v>
      </c>
      <c r="B35" s="89">
        <f>COUNTIFS(E11:E18,"Transfer In", G11:G18,"InCtr Hemo")</f>
        <v>0</v>
      </c>
      <c r="C35" s="89">
        <f>COUNTIFS(E11:E18,"Transfer In",G11:G18, "&lt;&gt;InCtr Hemo")</f>
        <v>0</v>
      </c>
      <c r="F35" s="133" t="s">
        <v>42</v>
      </c>
      <c r="G35" s="134"/>
      <c r="H35" s="135"/>
      <c r="I35" s="90">
        <f>COUNTIFS(I21:I28, "Recover Function", K21:K28, "InCtr Hemo")</f>
        <v>0</v>
      </c>
      <c r="J35" s="90">
        <f>COUNTIFS(I21:I28, "Recover Function", K21:K28, "&lt;&gt;InCtr Hemo")</f>
        <v>0</v>
      </c>
    </row>
    <row r="36" spans="1:10" x14ac:dyDescent="0.25">
      <c r="A36" s="89" t="s">
        <v>40</v>
      </c>
      <c r="B36" s="89">
        <f>COUNTIFS(E11:E18,"Transpl Fail", G11:G18,"InCtr Hemo")</f>
        <v>0</v>
      </c>
      <c r="C36" s="89">
        <f>COUNTIFS(E11:E18,"Transpl Fail",G11:G18, "&lt;&gt;InCtr Hemo")</f>
        <v>0</v>
      </c>
      <c r="F36" s="133" t="s">
        <v>41</v>
      </c>
      <c r="G36" s="134"/>
      <c r="H36" s="135"/>
      <c r="I36" s="90">
        <f>COUNTIFS(I21:J28, "Acute", K21:L28, "InCtr Hemo")</f>
        <v>0</v>
      </c>
      <c r="J36" s="90">
        <f>COUNTIFS(I21:I28, "Acute", K21:K28, "&lt;&gt;.InCtr Hemo")</f>
        <v>0</v>
      </c>
    </row>
    <row r="37" spans="1:10" x14ac:dyDescent="0.25">
      <c r="F37" s="133" t="s">
        <v>20</v>
      </c>
      <c r="G37" s="134"/>
      <c r="H37" s="135"/>
      <c r="I37" s="90">
        <f>COUNTIFS(I21:I28, "Transplant", K21:K28, "InCtr Hemo")</f>
        <v>0</v>
      </c>
      <c r="J37" s="90">
        <f>COUNTIFS(I21:I28, "Transplant", K21:K28, "&lt;&gt;InCtr Hemo")</f>
        <v>0</v>
      </c>
    </row>
    <row r="38" spans="1:10" x14ac:dyDescent="0.25">
      <c r="F38" s="133" t="s">
        <v>37</v>
      </c>
      <c r="G38" s="134"/>
      <c r="H38" s="135"/>
      <c r="I38" s="90">
        <f>COUNTIFS(I21:I28, "Transfer", K21:K28, "InCtr Hemo")</f>
        <v>0</v>
      </c>
      <c r="J38" s="90">
        <f>COUNTIFS(I21:I28, "Transfer", K21:K28, "&lt;&gt;InCtr Hemo")</f>
        <v>0</v>
      </c>
    </row>
    <row r="39" spans="1:10" x14ac:dyDescent="0.25">
      <c r="F39" s="133" t="s">
        <v>32</v>
      </c>
      <c r="G39" s="134"/>
      <c r="H39" s="135"/>
      <c r="I39" s="90">
        <f>COUNTIFS(I21:I28, "Other/LTFU", K21:K28, "InCtr Hemo")</f>
        <v>0</v>
      </c>
      <c r="J39" s="90">
        <f>COUNTIFS(I21:I28, "Other/LTFU", K21:K28, "&lt;&gt;InCtr Hemo")</f>
        <v>0</v>
      </c>
    </row>
    <row r="40" spans="1:10" x14ac:dyDescent="0.25">
      <c r="F40" s="133" t="s">
        <v>21</v>
      </c>
      <c r="G40" s="134"/>
      <c r="H40" s="135"/>
      <c r="I40" s="90">
        <f>COUNTIFS(I21:I28, "IVD", K21:K28, "InCtr Hemo")</f>
        <v>0</v>
      </c>
      <c r="J40" s="90">
        <f>COUNTIFS(I21:I28, "IVD", K21:K28, "&lt;&gt;InCtr Hemo")</f>
        <v>0</v>
      </c>
    </row>
  </sheetData>
  <sheetProtection password="CCE3" sheet="1" objects="1" scenarios="1"/>
  <mergeCells count="68">
    <mergeCell ref="J3:K3"/>
    <mergeCell ref="A1:B1"/>
    <mergeCell ref="D1:E1"/>
    <mergeCell ref="G1:H1"/>
    <mergeCell ref="A2:I2"/>
    <mergeCell ref="E3:H3"/>
    <mergeCell ref="H10:J10"/>
    <mergeCell ref="E4:F4"/>
    <mergeCell ref="G4:H4"/>
    <mergeCell ref="E5:F5"/>
    <mergeCell ref="G5:H5"/>
    <mergeCell ref="E6:F6"/>
    <mergeCell ref="G6:H6"/>
    <mergeCell ref="E7:F7"/>
    <mergeCell ref="G7:H7"/>
    <mergeCell ref="G8:H8"/>
    <mergeCell ref="A9:J9"/>
    <mergeCell ref="K9:L9"/>
    <mergeCell ref="K20:L20"/>
    <mergeCell ref="H11:J11"/>
    <mergeCell ref="H12:J12"/>
    <mergeCell ref="H13:J13"/>
    <mergeCell ref="H14:J14"/>
    <mergeCell ref="H15:J15"/>
    <mergeCell ref="H16:J16"/>
    <mergeCell ref="H17:J17"/>
    <mergeCell ref="H18:J18"/>
    <mergeCell ref="A19:I19"/>
    <mergeCell ref="E20:G20"/>
    <mergeCell ref="I20:J20"/>
    <mergeCell ref="E21:G21"/>
    <mergeCell ref="I21:J21"/>
    <mergeCell ref="K21:L21"/>
    <mergeCell ref="E22:G22"/>
    <mergeCell ref="I22:J22"/>
    <mergeCell ref="K22:L22"/>
    <mergeCell ref="E23:G23"/>
    <mergeCell ref="I23:J23"/>
    <mergeCell ref="K23:L23"/>
    <mergeCell ref="E24:G24"/>
    <mergeCell ref="I24:J24"/>
    <mergeCell ref="K24:L24"/>
    <mergeCell ref="E25:G25"/>
    <mergeCell ref="I25:J25"/>
    <mergeCell ref="K25:L25"/>
    <mergeCell ref="E26:G26"/>
    <mergeCell ref="I26:J26"/>
    <mergeCell ref="K26:L26"/>
    <mergeCell ref="E27:G27"/>
    <mergeCell ref="I27:J27"/>
    <mergeCell ref="K27:L27"/>
    <mergeCell ref="E28:G28"/>
    <mergeCell ref="I28:J28"/>
    <mergeCell ref="K28:L28"/>
    <mergeCell ref="I29:L29"/>
    <mergeCell ref="F34:H34"/>
    <mergeCell ref="F35:H35"/>
    <mergeCell ref="F36:H36"/>
    <mergeCell ref="F37:H37"/>
    <mergeCell ref="D30:F30"/>
    <mergeCell ref="I30:L30"/>
    <mergeCell ref="F32:H32"/>
    <mergeCell ref="F33:H33"/>
    <mergeCell ref="F38:H38"/>
    <mergeCell ref="F39:H39"/>
    <mergeCell ref="F40:H40"/>
    <mergeCell ref="A29:B29"/>
    <mergeCell ref="D29:F29"/>
  </mergeCells>
  <dataValidations count="18">
    <dataValidation type="list" allowBlank="1" showInputMessage="1" showErrorMessage="1" sqref="I24:J24">
      <formula1>F33:F40</formula1>
    </dataValidation>
    <dataValidation type="list" allowBlank="1" showInputMessage="1" showErrorMessage="1" sqref="I25:J25">
      <formula1>F33:F40</formula1>
    </dataValidation>
    <dataValidation type="list" allowBlank="1" showInputMessage="1" showErrorMessage="1" sqref="I26:J26">
      <formula1>F33:F40</formula1>
    </dataValidation>
    <dataValidation type="list" allowBlank="1" showInputMessage="1" showErrorMessage="1" sqref="I27:J27">
      <formula1>F33:F40</formula1>
    </dataValidation>
    <dataValidation type="list" allowBlank="1" showInputMessage="1" showErrorMessage="1" sqref="I28:J28">
      <formula1>F33:F40</formula1>
    </dataValidation>
    <dataValidation type="list" allowBlank="1" showInputMessage="1" showErrorMessage="1" sqref="K28:L28">
      <formula1>L5:L8</formula1>
    </dataValidation>
    <dataValidation type="list" allowBlank="1" showInputMessage="1" showErrorMessage="1" sqref="K22:L22">
      <formula1>L5:L8</formula1>
    </dataValidation>
    <dataValidation type="list" allowBlank="1" showInputMessage="1" showErrorMessage="1" sqref="K23:L23">
      <formula1>L5:L8</formula1>
    </dataValidation>
    <dataValidation type="list" allowBlank="1" showInputMessage="1" showErrorMessage="1" sqref="K21:L21">
      <formula1>L5:L8</formula1>
    </dataValidation>
    <dataValidation type="list" allowBlank="1" showInputMessage="1" showErrorMessage="1" sqref="K24:L24">
      <formula1>L5:L8</formula1>
    </dataValidation>
    <dataValidation type="list" allowBlank="1" showInputMessage="1" showErrorMessage="1" sqref="K25:L25">
      <formula1>L5:L8</formula1>
    </dataValidation>
    <dataValidation type="list" allowBlank="1" showInputMessage="1" showErrorMessage="1" sqref="K26:L26">
      <formula1>L5:L8</formula1>
    </dataValidation>
    <dataValidation type="list" allowBlank="1" showInputMessage="1" showErrorMessage="1" sqref="K27:L27">
      <formula1>L5:L8</formula1>
    </dataValidation>
    <dataValidation type="list" allowBlank="1" showInputMessage="1" showErrorMessage="1" sqref="G11:G18 E5:H8">
      <formula1>$L$5:$L$8</formula1>
    </dataValidation>
    <dataValidation type="list" allowBlank="1" showInputMessage="1" showErrorMessage="1" sqref="I23:J23">
      <formula1>F33:F40</formula1>
    </dataValidation>
    <dataValidation type="list" allowBlank="1" showInputMessage="1" showErrorMessage="1" sqref="I22:J22">
      <formula1>F33:F40</formula1>
    </dataValidation>
    <dataValidation type="list" allowBlank="1" showInputMessage="1" showErrorMessage="1" sqref="I21:J21">
      <formula1>F33:F40</formula1>
    </dataValidation>
    <dataValidation type="list" allowBlank="1" showInputMessage="1" showErrorMessage="1" sqref="E11:E18">
      <formula1>$A$33:$A$36</formula1>
    </dataValidation>
  </dataValidations>
  <pageMargins left="0.25" right="0.25" top="0.75" bottom="0.5" header="0.3" footer="0.3"/>
  <pageSetup orientation="landscape" r:id="rId1"/>
  <headerFooter>
    <oddHeader>&amp;C&amp;"-,Bold"&amp;12MONTHLY CASELOAD CHANGES/CENSUS REPORT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19" workbookViewId="0">
      <selection activeCell="A32" sqref="A32:J40"/>
    </sheetView>
  </sheetViews>
  <sheetFormatPr defaultRowHeight="15" x14ac:dyDescent="0.25"/>
  <cols>
    <col min="1" max="1" width="25.140625" style="23" customWidth="1"/>
    <col min="2" max="2" width="15.28515625" style="23" customWidth="1"/>
    <col min="3" max="3" width="15.28515625" style="23" bestFit="1" customWidth="1"/>
    <col min="4" max="4" width="8.5703125" style="23" customWidth="1"/>
    <col min="5" max="5" width="7.28515625" style="23" customWidth="1"/>
    <col min="6" max="6" width="7.85546875" style="23" customWidth="1"/>
    <col min="7" max="7" width="10.140625" style="23" customWidth="1"/>
    <col min="8" max="8" width="9.28515625" style="23" customWidth="1"/>
    <col min="9" max="9" width="9.85546875" style="23" customWidth="1"/>
    <col min="10" max="10" width="7.140625" style="23" customWidth="1"/>
    <col min="11" max="11" width="6.85546875" style="23" bestFit="1" customWidth="1"/>
    <col min="12" max="12" width="10.5703125" style="23" customWidth="1"/>
    <col min="13" max="13" width="5.42578125" style="23" customWidth="1"/>
    <col min="14" max="16384" width="9.140625" style="23"/>
  </cols>
  <sheetData>
    <row r="1" spans="1:12" ht="15.75" thickBot="1" x14ac:dyDescent="0.3">
      <c r="A1" s="175" t="s">
        <v>6</v>
      </c>
      <c r="B1" s="176"/>
      <c r="C1" s="17" t="s">
        <v>27</v>
      </c>
      <c r="D1" s="177"/>
      <c r="E1" s="178"/>
      <c r="F1" s="17" t="s">
        <v>0</v>
      </c>
      <c r="G1" s="179"/>
      <c r="H1" s="180"/>
      <c r="I1" s="18" t="s">
        <v>7</v>
      </c>
      <c r="J1" s="19">
        <v>43282</v>
      </c>
      <c r="K1" s="20"/>
      <c r="L1" s="21"/>
    </row>
    <row r="2" spans="1:12" ht="15.75" customHeight="1" thickBot="1" x14ac:dyDescent="0.3">
      <c r="A2" s="157" t="s">
        <v>5</v>
      </c>
      <c r="B2" s="157"/>
      <c r="C2" s="157"/>
      <c r="D2" s="157"/>
      <c r="E2" s="157"/>
      <c r="F2" s="157"/>
      <c r="G2" s="157"/>
      <c r="H2" s="157"/>
      <c r="I2" s="181"/>
      <c r="J2" s="22"/>
    </row>
    <row r="3" spans="1:12" ht="15.75" customHeight="1" thickBot="1" x14ac:dyDescent="0.3">
      <c r="A3" s="24"/>
      <c r="B3" s="25"/>
      <c r="C3" s="26"/>
      <c r="D3" s="25"/>
      <c r="E3" s="182" t="s">
        <v>29</v>
      </c>
      <c r="F3" s="182"/>
      <c r="G3" s="182"/>
      <c r="H3" s="182"/>
      <c r="I3" s="27"/>
      <c r="J3" s="173" t="s">
        <v>10</v>
      </c>
      <c r="K3" s="174"/>
    </row>
    <row r="4" spans="1:12" ht="43.5" thickBot="1" x14ac:dyDescent="0.3">
      <c r="A4" s="28" t="s">
        <v>1</v>
      </c>
      <c r="B4" s="29" t="s">
        <v>2</v>
      </c>
      <c r="C4" s="29" t="s">
        <v>12</v>
      </c>
      <c r="D4" s="30" t="s">
        <v>11</v>
      </c>
      <c r="E4" s="165" t="s">
        <v>3</v>
      </c>
      <c r="F4" s="166"/>
      <c r="G4" s="165" t="s">
        <v>4</v>
      </c>
      <c r="H4" s="166"/>
      <c r="I4" s="31" t="s">
        <v>26</v>
      </c>
      <c r="J4" s="32" t="s">
        <v>13</v>
      </c>
      <c r="K4" s="33" t="s">
        <v>9</v>
      </c>
      <c r="L4" s="34" t="s">
        <v>31</v>
      </c>
    </row>
    <row r="5" spans="1:12" ht="15" customHeight="1" x14ac:dyDescent="0.25">
      <c r="A5" s="103"/>
      <c r="B5" s="103"/>
      <c r="C5" s="103"/>
      <c r="D5" s="104"/>
      <c r="E5" s="148"/>
      <c r="F5" s="149"/>
      <c r="G5" s="148"/>
      <c r="H5" s="149"/>
      <c r="I5" s="105"/>
      <c r="J5" s="62"/>
      <c r="K5" s="106"/>
      <c r="L5" s="40" t="s">
        <v>30</v>
      </c>
    </row>
    <row r="6" spans="1:12" ht="15" customHeight="1" x14ac:dyDescent="0.25">
      <c r="A6" s="63"/>
      <c r="B6" s="63"/>
      <c r="C6" s="63"/>
      <c r="D6" s="64"/>
      <c r="E6" s="131"/>
      <c r="F6" s="132"/>
      <c r="G6" s="131"/>
      <c r="H6" s="132"/>
      <c r="I6" s="107"/>
      <c r="J6" s="67"/>
      <c r="K6" s="108"/>
      <c r="L6" s="46" t="s">
        <v>23</v>
      </c>
    </row>
    <row r="7" spans="1:12" ht="15" customHeight="1" x14ac:dyDescent="0.25">
      <c r="A7" s="63"/>
      <c r="B7" s="63"/>
      <c r="C7" s="63"/>
      <c r="D7" s="64"/>
      <c r="E7" s="131"/>
      <c r="F7" s="132"/>
      <c r="G7" s="131"/>
      <c r="H7" s="132"/>
      <c r="I7" s="107"/>
      <c r="J7" s="67"/>
      <c r="K7" s="108"/>
      <c r="L7" s="46" t="s">
        <v>24</v>
      </c>
    </row>
    <row r="8" spans="1:12" ht="15" customHeight="1" thickBot="1" x14ac:dyDescent="0.3">
      <c r="A8" s="63"/>
      <c r="B8" s="63"/>
      <c r="C8" s="63"/>
      <c r="D8" s="64"/>
      <c r="E8" s="111"/>
      <c r="F8" s="112"/>
      <c r="G8" s="171"/>
      <c r="H8" s="172"/>
      <c r="I8" s="113"/>
      <c r="J8" s="73"/>
      <c r="K8" s="114"/>
      <c r="L8" s="52" t="s">
        <v>25</v>
      </c>
    </row>
    <row r="9" spans="1:12" ht="16.5" customHeight="1" thickBot="1" x14ac:dyDescent="0.3">
      <c r="A9" s="157" t="s">
        <v>35</v>
      </c>
      <c r="B9" s="157"/>
      <c r="C9" s="157"/>
      <c r="D9" s="157"/>
      <c r="E9" s="157"/>
      <c r="F9" s="157"/>
      <c r="G9" s="157"/>
      <c r="H9" s="157"/>
      <c r="I9" s="157"/>
      <c r="J9" s="167"/>
      <c r="K9" s="168" t="s">
        <v>36</v>
      </c>
      <c r="L9" s="169"/>
    </row>
    <row r="10" spans="1:12" ht="43.5" customHeight="1" thickBot="1" x14ac:dyDescent="0.3">
      <c r="A10" s="53" t="s">
        <v>1</v>
      </c>
      <c r="B10" s="54" t="s">
        <v>2</v>
      </c>
      <c r="C10" s="29" t="s">
        <v>12</v>
      </c>
      <c r="D10" s="30" t="s">
        <v>11</v>
      </c>
      <c r="E10" s="55" t="s">
        <v>14</v>
      </c>
      <c r="F10" s="56" t="s">
        <v>17</v>
      </c>
      <c r="G10" s="57" t="s">
        <v>29</v>
      </c>
      <c r="H10" s="161" t="s">
        <v>8</v>
      </c>
      <c r="I10" s="162"/>
      <c r="J10" s="170"/>
      <c r="K10" s="32" t="s">
        <v>13</v>
      </c>
      <c r="L10" s="32" t="s">
        <v>77</v>
      </c>
    </row>
    <row r="11" spans="1:12" ht="15" customHeight="1" x14ac:dyDescent="0.25">
      <c r="A11" s="58"/>
      <c r="B11" s="58"/>
      <c r="C11" s="58"/>
      <c r="D11" s="59"/>
      <c r="E11" s="60"/>
      <c r="F11" s="59"/>
      <c r="G11" s="61"/>
      <c r="H11" s="151"/>
      <c r="I11" s="152"/>
      <c r="J11" s="153"/>
      <c r="K11" s="62"/>
      <c r="L11" s="62"/>
    </row>
    <row r="12" spans="1:12" ht="15" customHeight="1" x14ac:dyDescent="0.25">
      <c r="A12" s="63"/>
      <c r="B12" s="63"/>
      <c r="C12" s="63"/>
      <c r="D12" s="64"/>
      <c r="E12" s="65"/>
      <c r="F12" s="64"/>
      <c r="G12" s="66"/>
      <c r="H12" s="154"/>
      <c r="I12" s="155"/>
      <c r="J12" s="156"/>
      <c r="K12" s="67"/>
      <c r="L12" s="67"/>
    </row>
    <row r="13" spans="1:12" ht="15" customHeight="1" x14ac:dyDescent="0.25">
      <c r="A13" s="63"/>
      <c r="B13" s="63"/>
      <c r="C13" s="63"/>
      <c r="D13" s="64"/>
      <c r="E13" s="65"/>
      <c r="F13" s="64"/>
      <c r="G13" s="66"/>
      <c r="H13" s="154"/>
      <c r="I13" s="155"/>
      <c r="J13" s="156"/>
      <c r="K13" s="67"/>
      <c r="L13" s="67"/>
    </row>
    <row r="14" spans="1:12" ht="15" customHeight="1" x14ac:dyDescent="0.25">
      <c r="A14" s="63"/>
      <c r="B14" s="63"/>
      <c r="C14" s="63"/>
      <c r="D14" s="64"/>
      <c r="E14" s="65"/>
      <c r="F14" s="64"/>
      <c r="G14" s="66"/>
      <c r="H14" s="154"/>
      <c r="I14" s="155"/>
      <c r="J14" s="156"/>
      <c r="K14" s="67"/>
      <c r="L14" s="67"/>
    </row>
    <row r="15" spans="1:12" ht="15" customHeight="1" x14ac:dyDescent="0.25">
      <c r="A15" s="63"/>
      <c r="B15" s="63"/>
      <c r="C15" s="63"/>
      <c r="D15" s="64"/>
      <c r="E15" s="65"/>
      <c r="F15" s="64"/>
      <c r="G15" s="66"/>
      <c r="H15" s="154"/>
      <c r="I15" s="155"/>
      <c r="J15" s="156"/>
      <c r="K15" s="67"/>
      <c r="L15" s="67"/>
    </row>
    <row r="16" spans="1:12" ht="15" customHeight="1" x14ac:dyDescent="0.25">
      <c r="A16" s="63"/>
      <c r="B16" s="63"/>
      <c r="C16" s="63"/>
      <c r="D16" s="64"/>
      <c r="E16" s="65"/>
      <c r="F16" s="64"/>
      <c r="G16" s="66"/>
      <c r="H16" s="154"/>
      <c r="I16" s="155"/>
      <c r="J16" s="156"/>
      <c r="K16" s="67"/>
      <c r="L16" s="67"/>
    </row>
    <row r="17" spans="1:13" ht="15" customHeight="1" x14ac:dyDescent="0.25">
      <c r="A17" s="63"/>
      <c r="B17" s="63"/>
      <c r="C17" s="63"/>
      <c r="D17" s="64"/>
      <c r="E17" s="65"/>
      <c r="F17" s="64"/>
      <c r="G17" s="66"/>
      <c r="H17" s="154"/>
      <c r="I17" s="155"/>
      <c r="J17" s="156"/>
      <c r="K17" s="67"/>
      <c r="L17" s="67"/>
    </row>
    <row r="18" spans="1:13" ht="15" customHeight="1" thickBot="1" x14ac:dyDescent="0.3">
      <c r="A18" s="68"/>
      <c r="B18" s="68"/>
      <c r="C18" s="68"/>
      <c r="D18" s="69"/>
      <c r="E18" s="70"/>
      <c r="F18" s="69"/>
      <c r="G18" s="71"/>
      <c r="H18" s="158"/>
      <c r="I18" s="159"/>
      <c r="J18" s="160"/>
      <c r="K18" s="115"/>
      <c r="L18" s="73"/>
    </row>
    <row r="19" spans="1:13" ht="16.5" customHeight="1" thickBot="1" x14ac:dyDescent="0.3">
      <c r="A19" s="157" t="s">
        <v>39</v>
      </c>
      <c r="B19" s="157"/>
      <c r="C19" s="157"/>
      <c r="D19" s="157"/>
      <c r="E19" s="157"/>
      <c r="F19" s="157"/>
      <c r="G19" s="157"/>
      <c r="H19" s="157"/>
      <c r="I19" s="157"/>
      <c r="J19" s="74"/>
    </row>
    <row r="20" spans="1:13" ht="27.75" customHeight="1" thickBot="1" x14ac:dyDescent="0.3">
      <c r="A20" s="28" t="s">
        <v>1</v>
      </c>
      <c r="B20" s="29" t="s">
        <v>2</v>
      </c>
      <c r="C20" s="29" t="s">
        <v>12</v>
      </c>
      <c r="D20" s="30" t="s">
        <v>28</v>
      </c>
      <c r="E20" s="161" t="s">
        <v>34</v>
      </c>
      <c r="F20" s="162"/>
      <c r="G20" s="163"/>
      <c r="H20" s="102" t="s">
        <v>22</v>
      </c>
      <c r="I20" s="141" t="s">
        <v>14</v>
      </c>
      <c r="J20" s="164"/>
      <c r="K20" s="141" t="s">
        <v>79</v>
      </c>
      <c r="L20" s="142"/>
    </row>
    <row r="21" spans="1:13" x14ac:dyDescent="0.25">
      <c r="A21" s="58"/>
      <c r="B21" s="58"/>
      <c r="C21" s="58"/>
      <c r="D21" s="116"/>
      <c r="E21" s="143"/>
      <c r="F21" s="144"/>
      <c r="G21" s="145"/>
      <c r="H21" s="117"/>
      <c r="I21" s="148"/>
      <c r="J21" s="149"/>
      <c r="K21" s="146"/>
      <c r="L21" s="147"/>
    </row>
    <row r="22" spans="1:13" ht="15" customHeight="1" x14ac:dyDescent="0.25">
      <c r="A22" s="63"/>
      <c r="B22" s="63"/>
      <c r="C22" s="63"/>
      <c r="D22" s="64"/>
      <c r="E22" s="139"/>
      <c r="F22" s="124"/>
      <c r="G22" s="140"/>
      <c r="H22" s="118"/>
      <c r="I22" s="131"/>
      <c r="J22" s="132"/>
      <c r="K22" s="129"/>
      <c r="L22" s="130"/>
    </row>
    <row r="23" spans="1:13" ht="15" customHeight="1" x14ac:dyDescent="0.25">
      <c r="A23" s="63"/>
      <c r="B23" s="63"/>
      <c r="C23" s="63"/>
      <c r="D23" s="64"/>
      <c r="E23" s="139"/>
      <c r="F23" s="124"/>
      <c r="G23" s="140"/>
      <c r="H23" s="118"/>
      <c r="I23" s="131"/>
      <c r="J23" s="132"/>
      <c r="K23" s="129"/>
      <c r="L23" s="130"/>
    </row>
    <row r="24" spans="1:13" ht="15" customHeight="1" x14ac:dyDescent="0.25">
      <c r="A24" s="63"/>
      <c r="B24" s="63"/>
      <c r="C24" s="63"/>
      <c r="D24" s="64"/>
      <c r="E24" s="139"/>
      <c r="F24" s="124"/>
      <c r="G24" s="140"/>
      <c r="H24" s="118"/>
      <c r="I24" s="131"/>
      <c r="J24" s="132"/>
      <c r="K24" s="129"/>
      <c r="L24" s="130"/>
    </row>
    <row r="25" spans="1:13" ht="15" customHeight="1" x14ac:dyDescent="0.25">
      <c r="A25" s="63"/>
      <c r="B25" s="63"/>
      <c r="C25" s="63"/>
      <c r="D25" s="64"/>
      <c r="E25" s="139"/>
      <c r="F25" s="124"/>
      <c r="G25" s="140"/>
      <c r="H25" s="118"/>
      <c r="I25" s="131"/>
      <c r="J25" s="132"/>
      <c r="K25" s="129"/>
      <c r="L25" s="130"/>
    </row>
    <row r="26" spans="1:13" ht="15" customHeight="1" x14ac:dyDescent="0.25">
      <c r="A26" s="63"/>
      <c r="B26" s="63"/>
      <c r="C26" s="63"/>
      <c r="D26" s="64"/>
      <c r="E26" s="139"/>
      <c r="F26" s="124"/>
      <c r="G26" s="140"/>
      <c r="H26" s="118"/>
      <c r="I26" s="131"/>
      <c r="J26" s="132"/>
      <c r="K26" s="129"/>
      <c r="L26" s="130"/>
    </row>
    <row r="27" spans="1:13" ht="15" customHeight="1" x14ac:dyDescent="0.25">
      <c r="A27" s="63"/>
      <c r="B27" s="63"/>
      <c r="C27" s="63"/>
      <c r="D27" s="64"/>
      <c r="E27" s="139"/>
      <c r="F27" s="124"/>
      <c r="G27" s="140"/>
      <c r="H27" s="118"/>
      <c r="I27" s="131"/>
      <c r="J27" s="132"/>
      <c r="K27" s="129"/>
      <c r="L27" s="130"/>
    </row>
    <row r="28" spans="1:13" x14ac:dyDescent="0.25">
      <c r="A28" s="63"/>
      <c r="B28" s="63"/>
      <c r="C28" s="63"/>
      <c r="D28" s="64"/>
      <c r="E28" s="139"/>
      <c r="F28" s="124"/>
      <c r="G28" s="140"/>
      <c r="H28" s="119"/>
      <c r="I28" s="131"/>
      <c r="J28" s="132"/>
      <c r="K28" s="129"/>
      <c r="L28" s="130"/>
    </row>
    <row r="29" spans="1:13" x14ac:dyDescent="0.25">
      <c r="A29" s="124"/>
      <c r="B29" s="124"/>
      <c r="C29" s="120"/>
      <c r="D29" s="125"/>
      <c r="E29" s="125"/>
      <c r="F29" s="125"/>
      <c r="G29" s="121"/>
      <c r="H29" s="122"/>
      <c r="I29" s="126"/>
      <c r="J29" s="126"/>
      <c r="K29" s="126"/>
      <c r="L29" s="126"/>
    </row>
    <row r="30" spans="1:13" x14ac:dyDescent="0.25">
      <c r="A30" s="120" t="s">
        <v>80</v>
      </c>
      <c r="B30" s="120"/>
      <c r="C30" s="120"/>
      <c r="D30" s="127" t="s">
        <v>81</v>
      </c>
      <c r="E30" s="127"/>
      <c r="F30" s="127"/>
      <c r="G30" s="120"/>
      <c r="H30" s="122"/>
      <c r="I30" s="128" t="s">
        <v>82</v>
      </c>
      <c r="J30" s="128"/>
      <c r="K30" s="128"/>
      <c r="L30" s="128"/>
      <c r="M30" s="123"/>
    </row>
    <row r="31" spans="1:13" x14ac:dyDescent="0.25">
      <c r="M31" s="123"/>
    </row>
    <row r="32" spans="1:13" ht="15" customHeight="1" x14ac:dyDescent="0.25">
      <c r="A32" s="84" t="s">
        <v>78</v>
      </c>
      <c r="B32" s="84" t="s">
        <v>75</v>
      </c>
      <c r="C32" s="84" t="s">
        <v>76</v>
      </c>
      <c r="D32" s="85"/>
      <c r="E32" s="86"/>
      <c r="F32" s="136" t="s">
        <v>33</v>
      </c>
      <c r="G32" s="137"/>
      <c r="H32" s="138"/>
      <c r="I32" s="87" t="s">
        <v>75</v>
      </c>
      <c r="J32" s="88" t="s">
        <v>76</v>
      </c>
    </row>
    <row r="33" spans="1:10" x14ac:dyDescent="0.25">
      <c r="A33" s="89" t="s">
        <v>15</v>
      </c>
      <c r="B33" s="89">
        <f>COUNTIFS(E11:E18,"New", G11:G18,"InCtr Hemo")</f>
        <v>0</v>
      </c>
      <c r="C33" s="89">
        <f>COUNTIFS(E11:E18,"New",G11:G18, "&lt;&gt;InCtr Hemo")</f>
        <v>0</v>
      </c>
      <c r="F33" s="133" t="s">
        <v>19</v>
      </c>
      <c r="G33" s="134"/>
      <c r="H33" s="135"/>
      <c r="I33" s="90">
        <f>COUNTIFS(I21:I28, "Death", K21:K28, "InCtr Hemo")</f>
        <v>0</v>
      </c>
      <c r="J33" s="90">
        <f>COUNTIFS(I21:I28, "Death", K21:K28, "&lt;&gt;InCtr Hemo")</f>
        <v>0</v>
      </c>
    </row>
    <row r="34" spans="1:10" x14ac:dyDescent="0.25">
      <c r="A34" s="89" t="s">
        <v>18</v>
      </c>
      <c r="B34" s="89">
        <f>COUNTIFS(E11:E18,"Restart", G11:G18,"InCtr Hemo")</f>
        <v>0</v>
      </c>
      <c r="C34" s="89">
        <f>COUNTIFS(E11:E18,"Restart",G11:G18, "&lt;&gt;InCtr Hemo")</f>
        <v>0</v>
      </c>
      <c r="F34" s="133" t="s">
        <v>38</v>
      </c>
      <c r="G34" s="134"/>
      <c r="H34" s="135"/>
      <c r="I34" s="90">
        <f>COUNTIFS(I21:I28, "Discontinue", K21:K28, "InCtr Hemo")</f>
        <v>0</v>
      </c>
      <c r="J34" s="90">
        <f>COUNTIFS(I21:I28, "Discontinue", K21:K28, "&lt;&gt;InCtr Hemo")</f>
        <v>0</v>
      </c>
    </row>
    <row r="35" spans="1:10" x14ac:dyDescent="0.25">
      <c r="A35" s="89" t="s">
        <v>16</v>
      </c>
      <c r="B35" s="89">
        <f>COUNTIFS(E11:E18,"Transfer In", G11:G18,"InCtr Hemo")</f>
        <v>0</v>
      </c>
      <c r="C35" s="89">
        <f>COUNTIFS(E11:E18,"Transfer In",G11:G18, "&lt;&gt;InCtr Hemo")</f>
        <v>0</v>
      </c>
      <c r="F35" s="133" t="s">
        <v>42</v>
      </c>
      <c r="G35" s="134"/>
      <c r="H35" s="135"/>
      <c r="I35" s="90">
        <f>COUNTIFS(I21:I28, "Recover Function", K21:K28, "InCtr Hemo")</f>
        <v>0</v>
      </c>
      <c r="J35" s="90">
        <f>COUNTIFS(I21:I28, "Recover Function", K21:K28, "&lt;&gt;InCtr Hemo")</f>
        <v>0</v>
      </c>
    </row>
    <row r="36" spans="1:10" x14ac:dyDescent="0.25">
      <c r="A36" s="89" t="s">
        <v>40</v>
      </c>
      <c r="B36" s="89">
        <f>COUNTIFS(E11:E18,"Transpl Fail", G11:G18,"InCtr Hemo")</f>
        <v>0</v>
      </c>
      <c r="C36" s="89">
        <f>COUNTIFS(E11:E18,"Transpl Fail",G11:G18, "&lt;&gt;InCtr Hemo")</f>
        <v>0</v>
      </c>
      <c r="F36" s="133" t="s">
        <v>41</v>
      </c>
      <c r="G36" s="134"/>
      <c r="H36" s="135"/>
      <c r="I36" s="90">
        <f>COUNTIFS(I21:J28, "Acute", K21:L28, "InCtr Hemo")</f>
        <v>0</v>
      </c>
      <c r="J36" s="90">
        <f>COUNTIFS(I21:I28, "Acute", K21:K28, "&lt;&gt;.InCtr Hemo")</f>
        <v>0</v>
      </c>
    </row>
    <row r="37" spans="1:10" x14ac:dyDescent="0.25">
      <c r="F37" s="133" t="s">
        <v>20</v>
      </c>
      <c r="G37" s="134"/>
      <c r="H37" s="135"/>
      <c r="I37" s="90">
        <f>COUNTIFS(I21:I28, "Transplant", K21:K28, "InCtr Hemo")</f>
        <v>0</v>
      </c>
      <c r="J37" s="90">
        <f>COUNTIFS(I21:I28, "Transplant", K21:K28, "&lt;&gt;InCtr Hemo")</f>
        <v>0</v>
      </c>
    </row>
    <row r="38" spans="1:10" x14ac:dyDescent="0.25">
      <c r="F38" s="133" t="s">
        <v>37</v>
      </c>
      <c r="G38" s="134"/>
      <c r="H38" s="135"/>
      <c r="I38" s="90">
        <f>COUNTIFS(I21:I28, "Transfer", K21:K28, "InCtr Hemo")</f>
        <v>0</v>
      </c>
      <c r="J38" s="90">
        <f>COUNTIFS(I21:I28, "Transfer", K21:K28, "&lt;&gt;InCtr Hemo")</f>
        <v>0</v>
      </c>
    </row>
    <row r="39" spans="1:10" x14ac:dyDescent="0.25">
      <c r="F39" s="133" t="s">
        <v>32</v>
      </c>
      <c r="G39" s="134"/>
      <c r="H39" s="135"/>
      <c r="I39" s="90">
        <f>COUNTIFS(I21:I28, "Other/LTFU", K21:K28, "InCtr Hemo")</f>
        <v>0</v>
      </c>
      <c r="J39" s="90">
        <f>COUNTIFS(I21:I28, "Other/LTFU", K21:K28, "&lt;&gt;InCtr Hemo")</f>
        <v>0</v>
      </c>
    </row>
    <row r="40" spans="1:10" x14ac:dyDescent="0.25">
      <c r="F40" s="133" t="s">
        <v>21</v>
      </c>
      <c r="G40" s="134"/>
      <c r="H40" s="135"/>
      <c r="I40" s="90">
        <f>COUNTIFS(I21:I28, "IVD", K21:K28, "InCtr Hemo")</f>
        <v>0</v>
      </c>
      <c r="J40" s="90">
        <f>COUNTIFS(I21:I28, "IVD", K21:K28, "&lt;&gt;InCtr Hemo")</f>
        <v>0</v>
      </c>
    </row>
  </sheetData>
  <sheetProtection password="CCE3" sheet="1" objects="1" scenarios="1"/>
  <mergeCells count="68">
    <mergeCell ref="J3:K3"/>
    <mergeCell ref="A1:B1"/>
    <mergeCell ref="D1:E1"/>
    <mergeCell ref="G1:H1"/>
    <mergeCell ref="A2:I2"/>
    <mergeCell ref="E3:H3"/>
    <mergeCell ref="H10:J10"/>
    <mergeCell ref="E4:F4"/>
    <mergeCell ref="G4:H4"/>
    <mergeCell ref="E5:F5"/>
    <mergeCell ref="G5:H5"/>
    <mergeCell ref="E6:F6"/>
    <mergeCell ref="G6:H6"/>
    <mergeCell ref="E7:F7"/>
    <mergeCell ref="G7:H7"/>
    <mergeCell ref="G8:H8"/>
    <mergeCell ref="A9:J9"/>
    <mergeCell ref="K9:L9"/>
    <mergeCell ref="K20:L20"/>
    <mergeCell ref="H11:J11"/>
    <mergeCell ref="H12:J12"/>
    <mergeCell ref="H13:J13"/>
    <mergeCell ref="H14:J14"/>
    <mergeCell ref="H15:J15"/>
    <mergeCell ref="H16:J16"/>
    <mergeCell ref="H17:J17"/>
    <mergeCell ref="H18:J18"/>
    <mergeCell ref="A19:I19"/>
    <mergeCell ref="E20:G20"/>
    <mergeCell ref="I20:J20"/>
    <mergeCell ref="E21:G21"/>
    <mergeCell ref="I21:J21"/>
    <mergeCell ref="K21:L21"/>
    <mergeCell ref="E22:G22"/>
    <mergeCell ref="I22:J22"/>
    <mergeCell ref="K22:L22"/>
    <mergeCell ref="E23:G23"/>
    <mergeCell ref="I23:J23"/>
    <mergeCell ref="K23:L23"/>
    <mergeCell ref="E24:G24"/>
    <mergeCell ref="I24:J24"/>
    <mergeCell ref="K24:L24"/>
    <mergeCell ref="E25:G25"/>
    <mergeCell ref="I25:J25"/>
    <mergeCell ref="K25:L25"/>
    <mergeCell ref="E26:G26"/>
    <mergeCell ref="I26:J26"/>
    <mergeCell ref="K26:L26"/>
    <mergeCell ref="E27:G27"/>
    <mergeCell ref="I27:J27"/>
    <mergeCell ref="K27:L27"/>
    <mergeCell ref="E28:G28"/>
    <mergeCell ref="I28:J28"/>
    <mergeCell ref="K28:L28"/>
    <mergeCell ref="I29:L29"/>
    <mergeCell ref="F34:H34"/>
    <mergeCell ref="F35:H35"/>
    <mergeCell ref="F36:H36"/>
    <mergeCell ref="F37:H37"/>
    <mergeCell ref="D30:F30"/>
    <mergeCell ref="I30:L30"/>
    <mergeCell ref="F32:H32"/>
    <mergeCell ref="F33:H33"/>
    <mergeCell ref="F38:H38"/>
    <mergeCell ref="F39:H39"/>
    <mergeCell ref="F40:H40"/>
    <mergeCell ref="A29:B29"/>
    <mergeCell ref="D29:F29"/>
  </mergeCells>
  <dataValidations count="18">
    <dataValidation type="list" allowBlank="1" showInputMessage="1" showErrorMessage="1" sqref="I24:J24">
      <formula1>F33:F40</formula1>
    </dataValidation>
    <dataValidation type="list" allowBlank="1" showInputMessage="1" showErrorMessage="1" sqref="I25:J25">
      <formula1>F33:F40</formula1>
    </dataValidation>
    <dataValidation type="list" allowBlank="1" showInputMessage="1" showErrorMessage="1" sqref="I26:J26">
      <formula1>F33:F40</formula1>
    </dataValidation>
    <dataValidation type="list" allowBlank="1" showInputMessage="1" showErrorMessage="1" sqref="I27:J27">
      <formula1>F33:F40</formula1>
    </dataValidation>
    <dataValidation type="list" allowBlank="1" showInputMessage="1" showErrorMessage="1" sqref="I28:J28">
      <formula1>F33:F40</formula1>
    </dataValidation>
    <dataValidation type="list" allowBlank="1" showInputMessage="1" showErrorMessage="1" sqref="K28:L28">
      <formula1>L5:L8</formula1>
    </dataValidation>
    <dataValidation type="list" allowBlank="1" showInputMessage="1" showErrorMessage="1" sqref="K22:L22">
      <formula1>L5:L8</formula1>
    </dataValidation>
    <dataValidation type="list" allowBlank="1" showInputMessage="1" showErrorMessage="1" sqref="K23:L23">
      <formula1>L5:L8</formula1>
    </dataValidation>
    <dataValidation type="list" allowBlank="1" showInputMessage="1" showErrorMessage="1" sqref="K21:L21">
      <formula1>L5:L8</formula1>
    </dataValidation>
    <dataValidation type="list" allowBlank="1" showInputMessage="1" showErrorMessage="1" sqref="K24:L24">
      <formula1>L5:L8</formula1>
    </dataValidation>
    <dataValidation type="list" allowBlank="1" showInputMessage="1" showErrorMessage="1" sqref="K25:L25">
      <formula1>L5:L8</formula1>
    </dataValidation>
    <dataValidation type="list" allowBlank="1" showInputMessage="1" showErrorMessage="1" sqref="K26:L26">
      <formula1>L5:L8</formula1>
    </dataValidation>
    <dataValidation type="list" allowBlank="1" showInputMessage="1" showErrorMessage="1" sqref="K27:L27">
      <formula1>L5:L8</formula1>
    </dataValidation>
    <dataValidation type="list" allowBlank="1" showInputMessage="1" showErrorMessage="1" sqref="G11:G18 E5:H8">
      <formula1>$L$5:$L$8</formula1>
    </dataValidation>
    <dataValidation type="list" allowBlank="1" showInputMessage="1" showErrorMessage="1" sqref="I23:J23">
      <formula1>F33:F40</formula1>
    </dataValidation>
    <dataValidation type="list" allowBlank="1" showInputMessage="1" showErrorMessage="1" sqref="I22:J22">
      <formula1>F33:F40</formula1>
    </dataValidation>
    <dataValidation type="list" allowBlank="1" showInputMessage="1" showErrorMessage="1" sqref="I21:J21">
      <formula1>F33:F40</formula1>
    </dataValidation>
    <dataValidation type="list" allowBlank="1" showInputMessage="1" showErrorMessage="1" sqref="E11:E18">
      <formula1>$A$33:$A$36</formula1>
    </dataValidation>
  </dataValidations>
  <pageMargins left="0.25" right="0.25" top="0.75" bottom="0.5" header="0.3" footer="0.3"/>
  <pageSetup orientation="landscape" r:id="rId1"/>
  <headerFooter>
    <oddHeader>&amp;C&amp;"-,Bold"&amp;12MONTHLY CASELOAD CHANGES/CENSUS REPORT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16" workbookViewId="0">
      <selection activeCell="A32" sqref="A32:J40"/>
    </sheetView>
  </sheetViews>
  <sheetFormatPr defaultRowHeight="15" x14ac:dyDescent="0.25"/>
  <cols>
    <col min="1" max="1" width="25.140625" style="23" customWidth="1"/>
    <col min="2" max="2" width="15.28515625" style="23" customWidth="1"/>
    <col min="3" max="3" width="15.28515625" style="23" bestFit="1" customWidth="1"/>
    <col min="4" max="4" width="8.5703125" style="23" customWidth="1"/>
    <col min="5" max="5" width="7.28515625" style="23" customWidth="1"/>
    <col min="6" max="6" width="7.85546875" style="23" customWidth="1"/>
    <col min="7" max="7" width="10.140625" style="23" customWidth="1"/>
    <col min="8" max="8" width="9.28515625" style="23" customWidth="1"/>
    <col min="9" max="9" width="9.85546875" style="23" customWidth="1"/>
    <col min="10" max="10" width="7.140625" style="23" customWidth="1"/>
    <col min="11" max="11" width="6.85546875" style="23" bestFit="1" customWidth="1"/>
    <col min="12" max="12" width="10.5703125" style="23" customWidth="1"/>
    <col min="13" max="13" width="5.42578125" style="23" customWidth="1"/>
    <col min="14" max="16384" width="9.140625" style="23"/>
  </cols>
  <sheetData>
    <row r="1" spans="1:12" ht="15.75" thickBot="1" x14ac:dyDescent="0.3">
      <c r="A1" s="175" t="s">
        <v>6</v>
      </c>
      <c r="B1" s="176"/>
      <c r="C1" s="17" t="s">
        <v>27</v>
      </c>
      <c r="D1" s="177"/>
      <c r="E1" s="178"/>
      <c r="F1" s="17" t="s">
        <v>0</v>
      </c>
      <c r="G1" s="179"/>
      <c r="H1" s="180"/>
      <c r="I1" s="18" t="s">
        <v>7</v>
      </c>
      <c r="J1" s="19">
        <v>43313</v>
      </c>
      <c r="K1" s="20"/>
      <c r="L1" s="21"/>
    </row>
    <row r="2" spans="1:12" ht="15.75" customHeight="1" thickBot="1" x14ac:dyDescent="0.3">
      <c r="A2" s="157" t="s">
        <v>5</v>
      </c>
      <c r="B2" s="157"/>
      <c r="C2" s="157"/>
      <c r="D2" s="157"/>
      <c r="E2" s="157"/>
      <c r="F2" s="157"/>
      <c r="G2" s="157"/>
      <c r="H2" s="157"/>
      <c r="I2" s="181"/>
      <c r="J2" s="22"/>
    </row>
    <row r="3" spans="1:12" ht="15.75" customHeight="1" thickBot="1" x14ac:dyDescent="0.3">
      <c r="A3" s="24"/>
      <c r="B3" s="25"/>
      <c r="C3" s="26"/>
      <c r="D3" s="25"/>
      <c r="E3" s="182" t="s">
        <v>29</v>
      </c>
      <c r="F3" s="182"/>
      <c r="G3" s="182"/>
      <c r="H3" s="182"/>
      <c r="I3" s="27"/>
      <c r="J3" s="173" t="s">
        <v>10</v>
      </c>
      <c r="K3" s="174"/>
    </row>
    <row r="4" spans="1:12" ht="43.5" thickBot="1" x14ac:dyDescent="0.3">
      <c r="A4" s="28" t="s">
        <v>1</v>
      </c>
      <c r="B4" s="29" t="s">
        <v>2</v>
      </c>
      <c r="C4" s="29" t="s">
        <v>12</v>
      </c>
      <c r="D4" s="30" t="s">
        <v>11</v>
      </c>
      <c r="E4" s="165" t="s">
        <v>3</v>
      </c>
      <c r="F4" s="166"/>
      <c r="G4" s="165" t="s">
        <v>4</v>
      </c>
      <c r="H4" s="166"/>
      <c r="I4" s="31" t="s">
        <v>26</v>
      </c>
      <c r="J4" s="32" t="s">
        <v>13</v>
      </c>
      <c r="K4" s="33" t="s">
        <v>9</v>
      </c>
      <c r="L4" s="34" t="s">
        <v>31</v>
      </c>
    </row>
    <row r="5" spans="1:12" ht="15" customHeight="1" x14ac:dyDescent="0.25">
      <c r="A5" s="103"/>
      <c r="B5" s="103"/>
      <c r="C5" s="103"/>
      <c r="D5" s="104"/>
      <c r="E5" s="148"/>
      <c r="F5" s="149"/>
      <c r="G5" s="148"/>
      <c r="H5" s="149"/>
      <c r="I5" s="105"/>
      <c r="J5" s="62"/>
      <c r="K5" s="106"/>
      <c r="L5" s="40" t="s">
        <v>30</v>
      </c>
    </row>
    <row r="6" spans="1:12" ht="15" customHeight="1" x14ac:dyDescent="0.25">
      <c r="A6" s="63"/>
      <c r="B6" s="63"/>
      <c r="C6" s="63"/>
      <c r="D6" s="64"/>
      <c r="E6" s="131"/>
      <c r="F6" s="132"/>
      <c r="G6" s="131"/>
      <c r="H6" s="132"/>
      <c r="I6" s="107"/>
      <c r="J6" s="67"/>
      <c r="K6" s="108"/>
      <c r="L6" s="46" t="s">
        <v>23</v>
      </c>
    </row>
    <row r="7" spans="1:12" ht="15" customHeight="1" x14ac:dyDescent="0.25">
      <c r="A7" s="63"/>
      <c r="B7" s="63"/>
      <c r="C7" s="63"/>
      <c r="D7" s="64"/>
      <c r="E7" s="131"/>
      <c r="F7" s="132"/>
      <c r="G7" s="131"/>
      <c r="H7" s="132"/>
      <c r="I7" s="107"/>
      <c r="J7" s="67"/>
      <c r="K7" s="108"/>
      <c r="L7" s="46" t="s">
        <v>24</v>
      </c>
    </row>
    <row r="8" spans="1:12" ht="15" customHeight="1" thickBot="1" x14ac:dyDescent="0.3">
      <c r="A8" s="63"/>
      <c r="B8" s="63"/>
      <c r="C8" s="63"/>
      <c r="D8" s="64"/>
      <c r="E8" s="111"/>
      <c r="F8" s="112"/>
      <c r="G8" s="171"/>
      <c r="H8" s="172"/>
      <c r="I8" s="113"/>
      <c r="J8" s="73"/>
      <c r="K8" s="114"/>
      <c r="L8" s="52" t="s">
        <v>25</v>
      </c>
    </row>
    <row r="9" spans="1:12" ht="16.5" customHeight="1" thickBot="1" x14ac:dyDescent="0.3">
      <c r="A9" s="157" t="s">
        <v>35</v>
      </c>
      <c r="B9" s="157"/>
      <c r="C9" s="157"/>
      <c r="D9" s="157"/>
      <c r="E9" s="157"/>
      <c r="F9" s="157"/>
      <c r="G9" s="157"/>
      <c r="H9" s="157"/>
      <c r="I9" s="157"/>
      <c r="J9" s="167"/>
      <c r="K9" s="168" t="s">
        <v>36</v>
      </c>
      <c r="L9" s="169"/>
    </row>
    <row r="10" spans="1:12" ht="43.5" customHeight="1" thickBot="1" x14ac:dyDescent="0.3">
      <c r="A10" s="53" t="s">
        <v>1</v>
      </c>
      <c r="B10" s="54" t="s">
        <v>2</v>
      </c>
      <c r="C10" s="29" t="s">
        <v>12</v>
      </c>
      <c r="D10" s="30" t="s">
        <v>11</v>
      </c>
      <c r="E10" s="55" t="s">
        <v>14</v>
      </c>
      <c r="F10" s="56" t="s">
        <v>17</v>
      </c>
      <c r="G10" s="57" t="s">
        <v>29</v>
      </c>
      <c r="H10" s="161" t="s">
        <v>8</v>
      </c>
      <c r="I10" s="162"/>
      <c r="J10" s="170"/>
      <c r="K10" s="32" t="s">
        <v>13</v>
      </c>
      <c r="L10" s="32" t="s">
        <v>77</v>
      </c>
    </row>
    <row r="11" spans="1:12" ht="15" customHeight="1" x14ac:dyDescent="0.25">
      <c r="A11" s="58"/>
      <c r="B11" s="58"/>
      <c r="C11" s="58"/>
      <c r="D11" s="59"/>
      <c r="E11" s="60"/>
      <c r="F11" s="59"/>
      <c r="G11" s="61"/>
      <c r="H11" s="151"/>
      <c r="I11" s="152"/>
      <c r="J11" s="153"/>
      <c r="K11" s="62"/>
      <c r="L11" s="62"/>
    </row>
    <row r="12" spans="1:12" ht="15" customHeight="1" x14ac:dyDescent="0.25">
      <c r="A12" s="63"/>
      <c r="B12" s="63"/>
      <c r="C12" s="63"/>
      <c r="D12" s="64"/>
      <c r="E12" s="65"/>
      <c r="F12" s="64"/>
      <c r="G12" s="66"/>
      <c r="H12" s="154"/>
      <c r="I12" s="155"/>
      <c r="J12" s="156"/>
      <c r="K12" s="67"/>
      <c r="L12" s="67"/>
    </row>
    <row r="13" spans="1:12" ht="15" customHeight="1" x14ac:dyDescent="0.25">
      <c r="A13" s="63"/>
      <c r="B13" s="63"/>
      <c r="C13" s="63"/>
      <c r="D13" s="64"/>
      <c r="E13" s="65"/>
      <c r="F13" s="64"/>
      <c r="G13" s="66"/>
      <c r="H13" s="154"/>
      <c r="I13" s="155"/>
      <c r="J13" s="156"/>
      <c r="K13" s="67"/>
      <c r="L13" s="67"/>
    </row>
    <row r="14" spans="1:12" ht="15" customHeight="1" x14ac:dyDescent="0.25">
      <c r="A14" s="63"/>
      <c r="B14" s="63"/>
      <c r="C14" s="63"/>
      <c r="D14" s="64"/>
      <c r="E14" s="65"/>
      <c r="F14" s="64"/>
      <c r="G14" s="66"/>
      <c r="H14" s="154"/>
      <c r="I14" s="155"/>
      <c r="J14" s="156"/>
      <c r="K14" s="67"/>
      <c r="L14" s="67"/>
    </row>
    <row r="15" spans="1:12" ht="15" customHeight="1" x14ac:dyDescent="0.25">
      <c r="A15" s="63"/>
      <c r="B15" s="63"/>
      <c r="C15" s="63"/>
      <c r="D15" s="64"/>
      <c r="E15" s="65"/>
      <c r="F15" s="64"/>
      <c r="G15" s="66"/>
      <c r="H15" s="154"/>
      <c r="I15" s="155"/>
      <c r="J15" s="156"/>
      <c r="K15" s="67"/>
      <c r="L15" s="67"/>
    </row>
    <row r="16" spans="1:12" ht="15" customHeight="1" x14ac:dyDescent="0.25">
      <c r="A16" s="63"/>
      <c r="B16" s="63"/>
      <c r="C16" s="63"/>
      <c r="D16" s="64"/>
      <c r="E16" s="65"/>
      <c r="F16" s="64"/>
      <c r="G16" s="66"/>
      <c r="H16" s="154"/>
      <c r="I16" s="155"/>
      <c r="J16" s="156"/>
      <c r="K16" s="67"/>
      <c r="L16" s="67"/>
    </row>
    <row r="17" spans="1:13" ht="15" customHeight="1" x14ac:dyDescent="0.25">
      <c r="A17" s="63"/>
      <c r="B17" s="63"/>
      <c r="C17" s="63"/>
      <c r="D17" s="64"/>
      <c r="E17" s="65"/>
      <c r="F17" s="64"/>
      <c r="G17" s="66"/>
      <c r="H17" s="154"/>
      <c r="I17" s="155"/>
      <c r="J17" s="156"/>
      <c r="K17" s="67"/>
      <c r="L17" s="67"/>
    </row>
    <row r="18" spans="1:13" ht="15" customHeight="1" thickBot="1" x14ac:dyDescent="0.3">
      <c r="A18" s="68"/>
      <c r="B18" s="68"/>
      <c r="C18" s="68"/>
      <c r="D18" s="69"/>
      <c r="E18" s="70"/>
      <c r="F18" s="69"/>
      <c r="G18" s="71"/>
      <c r="H18" s="158"/>
      <c r="I18" s="159"/>
      <c r="J18" s="160"/>
      <c r="K18" s="115"/>
      <c r="L18" s="73"/>
    </row>
    <row r="19" spans="1:13" ht="16.5" customHeight="1" thickBot="1" x14ac:dyDescent="0.3">
      <c r="A19" s="157" t="s">
        <v>39</v>
      </c>
      <c r="B19" s="157"/>
      <c r="C19" s="157"/>
      <c r="D19" s="157"/>
      <c r="E19" s="157"/>
      <c r="F19" s="157"/>
      <c r="G19" s="157"/>
      <c r="H19" s="157"/>
      <c r="I19" s="157"/>
      <c r="J19" s="74"/>
    </row>
    <row r="20" spans="1:13" ht="27.75" customHeight="1" thickBot="1" x14ac:dyDescent="0.3">
      <c r="A20" s="28" t="s">
        <v>1</v>
      </c>
      <c r="B20" s="29" t="s">
        <v>2</v>
      </c>
      <c r="C20" s="29" t="s">
        <v>12</v>
      </c>
      <c r="D20" s="30" t="s">
        <v>28</v>
      </c>
      <c r="E20" s="161" t="s">
        <v>34</v>
      </c>
      <c r="F20" s="162"/>
      <c r="G20" s="163"/>
      <c r="H20" s="102" t="s">
        <v>22</v>
      </c>
      <c r="I20" s="141" t="s">
        <v>14</v>
      </c>
      <c r="J20" s="164"/>
      <c r="K20" s="141" t="s">
        <v>79</v>
      </c>
      <c r="L20" s="142"/>
    </row>
    <row r="21" spans="1:13" x14ac:dyDescent="0.25">
      <c r="A21" s="58"/>
      <c r="B21" s="58"/>
      <c r="C21" s="58"/>
      <c r="D21" s="116"/>
      <c r="E21" s="143"/>
      <c r="F21" s="144"/>
      <c r="G21" s="145"/>
      <c r="H21" s="117"/>
      <c r="I21" s="148"/>
      <c r="J21" s="149"/>
      <c r="K21" s="146"/>
      <c r="L21" s="147"/>
    </row>
    <row r="22" spans="1:13" ht="15" customHeight="1" x14ac:dyDescent="0.25">
      <c r="A22" s="63"/>
      <c r="B22" s="63"/>
      <c r="C22" s="63"/>
      <c r="D22" s="64"/>
      <c r="E22" s="139"/>
      <c r="F22" s="124"/>
      <c r="G22" s="140"/>
      <c r="H22" s="118"/>
      <c r="I22" s="131"/>
      <c r="J22" s="132"/>
      <c r="K22" s="129"/>
      <c r="L22" s="130"/>
    </row>
    <row r="23" spans="1:13" ht="15" customHeight="1" x14ac:dyDescent="0.25">
      <c r="A23" s="63"/>
      <c r="B23" s="63"/>
      <c r="C23" s="63"/>
      <c r="D23" s="64"/>
      <c r="E23" s="139"/>
      <c r="F23" s="124"/>
      <c r="G23" s="140"/>
      <c r="H23" s="118"/>
      <c r="I23" s="131"/>
      <c r="J23" s="132"/>
      <c r="K23" s="129"/>
      <c r="L23" s="130"/>
    </row>
    <row r="24" spans="1:13" ht="15" customHeight="1" x14ac:dyDescent="0.25">
      <c r="A24" s="63"/>
      <c r="B24" s="63"/>
      <c r="C24" s="63"/>
      <c r="D24" s="64"/>
      <c r="E24" s="139"/>
      <c r="F24" s="124"/>
      <c r="G24" s="140"/>
      <c r="H24" s="118"/>
      <c r="I24" s="131"/>
      <c r="J24" s="132"/>
      <c r="K24" s="129"/>
      <c r="L24" s="130"/>
    </row>
    <row r="25" spans="1:13" ht="15" customHeight="1" x14ac:dyDescent="0.25">
      <c r="A25" s="63"/>
      <c r="B25" s="63"/>
      <c r="C25" s="63"/>
      <c r="D25" s="64"/>
      <c r="E25" s="139"/>
      <c r="F25" s="124"/>
      <c r="G25" s="140"/>
      <c r="H25" s="118"/>
      <c r="I25" s="131"/>
      <c r="J25" s="132"/>
      <c r="K25" s="129"/>
      <c r="L25" s="130"/>
    </row>
    <row r="26" spans="1:13" ht="15" customHeight="1" x14ac:dyDescent="0.25">
      <c r="A26" s="63"/>
      <c r="B26" s="63"/>
      <c r="C26" s="63"/>
      <c r="D26" s="64"/>
      <c r="E26" s="139"/>
      <c r="F26" s="124"/>
      <c r="G26" s="140"/>
      <c r="H26" s="118"/>
      <c r="I26" s="131"/>
      <c r="J26" s="132"/>
      <c r="K26" s="129"/>
      <c r="L26" s="130"/>
    </row>
    <row r="27" spans="1:13" ht="15" customHeight="1" x14ac:dyDescent="0.25">
      <c r="A27" s="63"/>
      <c r="B27" s="63"/>
      <c r="C27" s="63"/>
      <c r="D27" s="64"/>
      <c r="E27" s="139"/>
      <c r="F27" s="124"/>
      <c r="G27" s="140"/>
      <c r="H27" s="118"/>
      <c r="I27" s="131"/>
      <c r="J27" s="132"/>
      <c r="K27" s="129"/>
      <c r="L27" s="130"/>
    </row>
    <row r="28" spans="1:13" x14ac:dyDescent="0.25">
      <c r="A28" s="63"/>
      <c r="B28" s="63"/>
      <c r="C28" s="63"/>
      <c r="D28" s="64"/>
      <c r="E28" s="139"/>
      <c r="F28" s="124"/>
      <c r="G28" s="140"/>
      <c r="H28" s="119"/>
      <c r="I28" s="131"/>
      <c r="J28" s="132"/>
      <c r="K28" s="129"/>
      <c r="L28" s="130"/>
    </row>
    <row r="29" spans="1:13" x14ac:dyDescent="0.25">
      <c r="A29" s="124"/>
      <c r="B29" s="124"/>
      <c r="C29" s="120"/>
      <c r="D29" s="125"/>
      <c r="E29" s="125"/>
      <c r="F29" s="125"/>
      <c r="G29" s="121"/>
      <c r="H29" s="122"/>
      <c r="I29" s="126"/>
      <c r="J29" s="126"/>
      <c r="K29" s="126"/>
      <c r="L29" s="126"/>
    </row>
    <row r="30" spans="1:13" x14ac:dyDescent="0.25">
      <c r="A30" s="120" t="s">
        <v>80</v>
      </c>
      <c r="B30" s="120"/>
      <c r="C30" s="120"/>
      <c r="D30" s="127" t="s">
        <v>81</v>
      </c>
      <c r="E30" s="127"/>
      <c r="F30" s="127"/>
      <c r="G30" s="120"/>
      <c r="H30" s="122"/>
      <c r="I30" s="128" t="s">
        <v>82</v>
      </c>
      <c r="J30" s="128"/>
      <c r="K30" s="128"/>
      <c r="L30" s="128"/>
      <c r="M30" s="123"/>
    </row>
    <row r="31" spans="1:13" x14ac:dyDescent="0.25">
      <c r="M31" s="123"/>
    </row>
    <row r="32" spans="1:13" ht="15" customHeight="1" x14ac:dyDescent="0.25">
      <c r="A32" s="84" t="s">
        <v>78</v>
      </c>
      <c r="B32" s="84" t="s">
        <v>75</v>
      </c>
      <c r="C32" s="84" t="s">
        <v>76</v>
      </c>
      <c r="D32" s="85"/>
      <c r="E32" s="86"/>
      <c r="F32" s="136" t="s">
        <v>33</v>
      </c>
      <c r="G32" s="137"/>
      <c r="H32" s="138"/>
      <c r="I32" s="87" t="s">
        <v>75</v>
      </c>
      <c r="J32" s="88" t="s">
        <v>76</v>
      </c>
    </row>
    <row r="33" spans="1:10" x14ac:dyDescent="0.25">
      <c r="A33" s="89" t="s">
        <v>15</v>
      </c>
      <c r="B33" s="89">
        <f>COUNTIFS(E11:E18,"New", G11:G18,"InCtr Hemo")</f>
        <v>0</v>
      </c>
      <c r="C33" s="89">
        <f>COUNTIFS(E11:E18,"New",G11:G18, "&lt;&gt;InCtr Hemo")</f>
        <v>0</v>
      </c>
      <c r="F33" s="133" t="s">
        <v>19</v>
      </c>
      <c r="G33" s="134"/>
      <c r="H33" s="135"/>
      <c r="I33" s="90">
        <f>COUNTIFS(I21:I28, "Death", K21:K28, "InCtr Hemo")</f>
        <v>0</v>
      </c>
      <c r="J33" s="90">
        <f>COUNTIFS(I21:I28, "Death", K21:K28, "&lt;&gt;InCtr Hemo")</f>
        <v>0</v>
      </c>
    </row>
    <row r="34" spans="1:10" x14ac:dyDescent="0.25">
      <c r="A34" s="89" t="s">
        <v>18</v>
      </c>
      <c r="B34" s="89">
        <f>COUNTIFS(E11:E18,"Restart", G11:G18,"InCtr Hemo")</f>
        <v>0</v>
      </c>
      <c r="C34" s="89">
        <f>COUNTIFS(E11:E18,"Restart",G11:G18, "&lt;&gt;InCtr Hemo")</f>
        <v>0</v>
      </c>
      <c r="F34" s="133" t="s">
        <v>38</v>
      </c>
      <c r="G34" s="134"/>
      <c r="H34" s="135"/>
      <c r="I34" s="90">
        <f>COUNTIFS(I21:I28, "Discontinue", K21:K28, "InCtr Hemo")</f>
        <v>0</v>
      </c>
      <c r="J34" s="90">
        <f>COUNTIFS(I21:I28, "Discontinue", K21:K28, "&lt;&gt;InCtr Hemo")</f>
        <v>0</v>
      </c>
    </row>
    <row r="35" spans="1:10" x14ac:dyDescent="0.25">
      <c r="A35" s="89" t="s">
        <v>16</v>
      </c>
      <c r="B35" s="89">
        <f>COUNTIFS(E11:E18,"Transfer In", G11:G18,"InCtr Hemo")</f>
        <v>0</v>
      </c>
      <c r="C35" s="89">
        <f>COUNTIFS(E11:E18,"Transfer In",G11:G18, "&lt;&gt;InCtr Hemo")</f>
        <v>0</v>
      </c>
      <c r="F35" s="133" t="s">
        <v>42</v>
      </c>
      <c r="G35" s="134"/>
      <c r="H35" s="135"/>
      <c r="I35" s="90">
        <f>COUNTIFS(I21:I28, "Recover Function", K21:K28, "InCtr Hemo")</f>
        <v>0</v>
      </c>
      <c r="J35" s="90">
        <f>COUNTIFS(I21:I28, "Recover Function", K21:K28, "&lt;&gt;InCtr Hemo")</f>
        <v>0</v>
      </c>
    </row>
    <row r="36" spans="1:10" x14ac:dyDescent="0.25">
      <c r="A36" s="89" t="s">
        <v>40</v>
      </c>
      <c r="B36" s="89">
        <f>COUNTIFS(E11:E18,"Transpl Fail", G11:G18,"InCtr Hemo")</f>
        <v>0</v>
      </c>
      <c r="C36" s="89">
        <f>COUNTIFS(E11:E18,"Transpl Fail",G11:G18, "&lt;&gt;InCtr Hemo")</f>
        <v>0</v>
      </c>
      <c r="F36" s="133" t="s">
        <v>41</v>
      </c>
      <c r="G36" s="134"/>
      <c r="H36" s="135"/>
      <c r="I36" s="90">
        <f>COUNTIFS(I21:J28, "Acute", K21:L28, "InCtr Hemo")</f>
        <v>0</v>
      </c>
      <c r="J36" s="90">
        <f>COUNTIFS(I21:I28, "Acute", K21:K28, "&lt;&gt;.InCtr Hemo")</f>
        <v>0</v>
      </c>
    </row>
    <row r="37" spans="1:10" x14ac:dyDescent="0.25">
      <c r="F37" s="133" t="s">
        <v>20</v>
      </c>
      <c r="G37" s="134"/>
      <c r="H37" s="135"/>
      <c r="I37" s="90">
        <f>COUNTIFS(I21:I28, "Transplant", K21:K28, "InCtr Hemo")</f>
        <v>0</v>
      </c>
      <c r="J37" s="90">
        <f>COUNTIFS(I21:I28, "Transplant", K21:K28, "&lt;&gt;InCtr Hemo")</f>
        <v>0</v>
      </c>
    </row>
    <row r="38" spans="1:10" x14ac:dyDescent="0.25">
      <c r="F38" s="133" t="s">
        <v>37</v>
      </c>
      <c r="G38" s="134"/>
      <c r="H38" s="135"/>
      <c r="I38" s="90">
        <f>COUNTIFS(I21:I28, "Transfer", K21:K28, "InCtr Hemo")</f>
        <v>0</v>
      </c>
      <c r="J38" s="90">
        <f>COUNTIFS(I21:I28, "Transfer", K21:K28, "&lt;&gt;InCtr Hemo")</f>
        <v>0</v>
      </c>
    </row>
    <row r="39" spans="1:10" x14ac:dyDescent="0.25">
      <c r="F39" s="133" t="s">
        <v>32</v>
      </c>
      <c r="G39" s="134"/>
      <c r="H39" s="135"/>
      <c r="I39" s="90">
        <f>COUNTIFS(I21:I28, "Other/LTFU", K21:K28, "InCtr Hemo")</f>
        <v>0</v>
      </c>
      <c r="J39" s="90">
        <f>COUNTIFS(I21:I28, "Other/LTFU", K21:K28, "&lt;&gt;InCtr Hemo")</f>
        <v>0</v>
      </c>
    </row>
    <row r="40" spans="1:10" x14ac:dyDescent="0.25">
      <c r="F40" s="133" t="s">
        <v>21</v>
      </c>
      <c r="G40" s="134"/>
      <c r="H40" s="135"/>
      <c r="I40" s="90">
        <f>COUNTIFS(I21:I28, "IVD", K21:K28, "InCtr Hemo")</f>
        <v>0</v>
      </c>
      <c r="J40" s="90">
        <f>COUNTIFS(I21:I28, "IVD", K21:K28, "&lt;&gt;InCtr Hemo")</f>
        <v>0</v>
      </c>
    </row>
  </sheetData>
  <sheetProtection password="CCE3" sheet="1" objects="1" scenarios="1"/>
  <mergeCells count="68">
    <mergeCell ref="J3:K3"/>
    <mergeCell ref="A1:B1"/>
    <mergeCell ref="D1:E1"/>
    <mergeCell ref="G1:H1"/>
    <mergeCell ref="A2:I2"/>
    <mergeCell ref="E3:H3"/>
    <mergeCell ref="H10:J10"/>
    <mergeCell ref="E4:F4"/>
    <mergeCell ref="G4:H4"/>
    <mergeCell ref="E5:F5"/>
    <mergeCell ref="G5:H5"/>
    <mergeCell ref="E6:F6"/>
    <mergeCell ref="G6:H6"/>
    <mergeCell ref="E7:F7"/>
    <mergeCell ref="G7:H7"/>
    <mergeCell ref="G8:H8"/>
    <mergeCell ref="A9:J9"/>
    <mergeCell ref="K9:L9"/>
    <mergeCell ref="K20:L20"/>
    <mergeCell ref="H11:J11"/>
    <mergeCell ref="H12:J12"/>
    <mergeCell ref="H13:J13"/>
    <mergeCell ref="H14:J14"/>
    <mergeCell ref="H15:J15"/>
    <mergeCell ref="H16:J16"/>
    <mergeCell ref="H17:J17"/>
    <mergeCell ref="H18:J18"/>
    <mergeCell ref="A19:I19"/>
    <mergeCell ref="E20:G20"/>
    <mergeCell ref="I20:J20"/>
    <mergeCell ref="E21:G21"/>
    <mergeCell ref="I21:J21"/>
    <mergeCell ref="K21:L21"/>
    <mergeCell ref="E22:G22"/>
    <mergeCell ref="I22:J22"/>
    <mergeCell ref="K22:L22"/>
    <mergeCell ref="E23:G23"/>
    <mergeCell ref="I23:J23"/>
    <mergeCell ref="K23:L23"/>
    <mergeCell ref="E24:G24"/>
    <mergeCell ref="I24:J24"/>
    <mergeCell ref="K24:L24"/>
    <mergeCell ref="E25:G25"/>
    <mergeCell ref="I25:J25"/>
    <mergeCell ref="K25:L25"/>
    <mergeCell ref="E26:G26"/>
    <mergeCell ref="I26:J26"/>
    <mergeCell ref="K26:L26"/>
    <mergeCell ref="E27:G27"/>
    <mergeCell ref="I27:J27"/>
    <mergeCell ref="K27:L27"/>
    <mergeCell ref="E28:G28"/>
    <mergeCell ref="I28:J28"/>
    <mergeCell ref="K28:L28"/>
    <mergeCell ref="I29:L29"/>
    <mergeCell ref="F34:H34"/>
    <mergeCell ref="F35:H35"/>
    <mergeCell ref="F36:H36"/>
    <mergeCell ref="F37:H37"/>
    <mergeCell ref="D30:F30"/>
    <mergeCell ref="I30:L30"/>
    <mergeCell ref="F32:H32"/>
    <mergeCell ref="F33:H33"/>
    <mergeCell ref="F38:H38"/>
    <mergeCell ref="F39:H39"/>
    <mergeCell ref="F40:H40"/>
    <mergeCell ref="A29:B29"/>
    <mergeCell ref="D29:F29"/>
  </mergeCells>
  <dataValidations count="18">
    <dataValidation type="list" allowBlank="1" showInputMessage="1" showErrorMessage="1" sqref="I24:J24">
      <formula1>F33:F40</formula1>
    </dataValidation>
    <dataValidation type="list" allowBlank="1" showInputMessage="1" showErrorMessage="1" sqref="I25:J25">
      <formula1>F33:F40</formula1>
    </dataValidation>
    <dataValidation type="list" allowBlank="1" showInputMessage="1" showErrorMessage="1" sqref="I26:J26">
      <formula1>F33:F40</formula1>
    </dataValidation>
    <dataValidation type="list" allowBlank="1" showInputMessage="1" showErrorMessage="1" sqref="I27:J27">
      <formula1>F33:F40</formula1>
    </dataValidation>
    <dataValidation type="list" allowBlank="1" showInputMessage="1" showErrorMessage="1" sqref="I28:J28">
      <formula1>F33:F40</formula1>
    </dataValidation>
    <dataValidation type="list" allowBlank="1" showInputMessage="1" showErrorMessage="1" sqref="K28:L28">
      <formula1>L5:L8</formula1>
    </dataValidation>
    <dataValidation type="list" allowBlank="1" showInputMessage="1" showErrorMessage="1" sqref="K22:L22">
      <formula1>L5:L8</formula1>
    </dataValidation>
    <dataValidation type="list" allowBlank="1" showInputMessage="1" showErrorMessage="1" sqref="K23:L23">
      <formula1>L5:L8</formula1>
    </dataValidation>
    <dataValidation type="list" allowBlank="1" showInputMessage="1" showErrorMessage="1" sqref="K21:L21">
      <formula1>L5:L8</formula1>
    </dataValidation>
    <dataValidation type="list" allowBlank="1" showInputMessage="1" showErrorMessage="1" sqref="K24:L24">
      <formula1>L5:L8</formula1>
    </dataValidation>
    <dataValidation type="list" allowBlank="1" showInputMessage="1" showErrorMessage="1" sqref="K25:L25">
      <formula1>L5:L8</formula1>
    </dataValidation>
    <dataValidation type="list" allowBlank="1" showInputMessage="1" showErrorMessage="1" sqref="K26:L26">
      <formula1>L5:L8</formula1>
    </dataValidation>
    <dataValidation type="list" allowBlank="1" showInputMessage="1" showErrorMessage="1" sqref="K27:L27">
      <formula1>L5:L8</formula1>
    </dataValidation>
    <dataValidation type="list" allowBlank="1" showInputMessage="1" showErrorMessage="1" sqref="G11:G18 E5:H8">
      <formula1>$L$5:$L$8</formula1>
    </dataValidation>
    <dataValidation type="list" allowBlank="1" showInputMessage="1" showErrorMessage="1" sqref="I23:J23">
      <formula1>F33:F40</formula1>
    </dataValidation>
    <dataValidation type="list" allowBlank="1" showInputMessage="1" showErrorMessage="1" sqref="I22:J22">
      <formula1>F33:F40</formula1>
    </dataValidation>
    <dataValidation type="list" allowBlank="1" showInputMessage="1" showErrorMessage="1" sqref="I21:J21">
      <formula1>F33:F40</formula1>
    </dataValidation>
    <dataValidation type="list" allowBlank="1" showInputMessage="1" showErrorMessage="1" sqref="E11:E18">
      <formula1>$A$33:$A$36</formula1>
    </dataValidation>
  </dataValidations>
  <pageMargins left="0.25" right="0.25" top="0.75" bottom="0.5" header="0.3" footer="0.3"/>
  <pageSetup orientation="landscape" r:id="rId1"/>
  <headerFooter>
    <oddHeader>&amp;C&amp;"-,Bold"&amp;12MONTHLY CASELOAD CHANGES/CENSUS REPORT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9" workbookViewId="0">
      <selection activeCell="L37" sqref="L37"/>
    </sheetView>
  </sheetViews>
  <sheetFormatPr defaultRowHeight="15" x14ac:dyDescent="0.25"/>
  <cols>
    <col min="1" max="1" width="25.140625" style="23" customWidth="1"/>
    <col min="2" max="2" width="15.28515625" style="23" customWidth="1"/>
    <col min="3" max="3" width="15.28515625" style="23" bestFit="1" customWidth="1"/>
    <col min="4" max="4" width="8.5703125" style="23" customWidth="1"/>
    <col min="5" max="5" width="7.28515625" style="23" customWidth="1"/>
    <col min="6" max="6" width="7.85546875" style="23" customWidth="1"/>
    <col min="7" max="7" width="10.140625" style="23" customWidth="1"/>
    <col min="8" max="8" width="9.28515625" style="23" customWidth="1"/>
    <col min="9" max="9" width="9.85546875" style="23" customWidth="1"/>
    <col min="10" max="10" width="7.140625" style="23" customWidth="1"/>
    <col min="11" max="11" width="6.85546875" style="23" bestFit="1" customWidth="1"/>
    <col min="12" max="12" width="10.5703125" style="23" customWidth="1"/>
    <col min="13" max="13" width="5.42578125" style="23" customWidth="1"/>
    <col min="14" max="16384" width="9.140625" style="23"/>
  </cols>
  <sheetData>
    <row r="1" spans="1:12" ht="15.75" thickBot="1" x14ac:dyDescent="0.3">
      <c r="A1" s="175" t="s">
        <v>6</v>
      </c>
      <c r="B1" s="176"/>
      <c r="C1" s="17" t="s">
        <v>27</v>
      </c>
      <c r="D1" s="177"/>
      <c r="E1" s="178"/>
      <c r="F1" s="17" t="s">
        <v>0</v>
      </c>
      <c r="G1" s="179"/>
      <c r="H1" s="180"/>
      <c r="I1" s="18" t="s">
        <v>7</v>
      </c>
      <c r="J1" s="19">
        <v>43344</v>
      </c>
      <c r="K1" s="20"/>
      <c r="L1" s="21"/>
    </row>
    <row r="2" spans="1:12" ht="15.75" customHeight="1" thickBot="1" x14ac:dyDescent="0.3">
      <c r="A2" s="157" t="s">
        <v>5</v>
      </c>
      <c r="B2" s="157"/>
      <c r="C2" s="157"/>
      <c r="D2" s="157"/>
      <c r="E2" s="157"/>
      <c r="F2" s="157"/>
      <c r="G2" s="157"/>
      <c r="H2" s="157"/>
      <c r="I2" s="181"/>
      <c r="J2" s="22"/>
    </row>
    <row r="3" spans="1:12" ht="15.75" customHeight="1" thickBot="1" x14ac:dyDescent="0.3">
      <c r="A3" s="24"/>
      <c r="B3" s="25"/>
      <c r="C3" s="26"/>
      <c r="D3" s="25"/>
      <c r="E3" s="182" t="s">
        <v>29</v>
      </c>
      <c r="F3" s="182"/>
      <c r="G3" s="182"/>
      <c r="H3" s="182"/>
      <c r="I3" s="27"/>
      <c r="J3" s="173" t="s">
        <v>10</v>
      </c>
      <c r="K3" s="174"/>
    </row>
    <row r="4" spans="1:12" ht="43.5" thickBot="1" x14ac:dyDescent="0.3">
      <c r="A4" s="28" t="s">
        <v>1</v>
      </c>
      <c r="B4" s="29" t="s">
        <v>2</v>
      </c>
      <c r="C4" s="29" t="s">
        <v>12</v>
      </c>
      <c r="D4" s="30" t="s">
        <v>11</v>
      </c>
      <c r="E4" s="165" t="s">
        <v>3</v>
      </c>
      <c r="F4" s="166"/>
      <c r="G4" s="165" t="s">
        <v>4</v>
      </c>
      <c r="H4" s="166"/>
      <c r="I4" s="31" t="s">
        <v>26</v>
      </c>
      <c r="J4" s="32" t="s">
        <v>13</v>
      </c>
      <c r="K4" s="33" t="s">
        <v>9</v>
      </c>
      <c r="L4" s="34" t="s">
        <v>31</v>
      </c>
    </row>
    <row r="5" spans="1:12" ht="15" customHeight="1" x14ac:dyDescent="0.25">
      <c r="A5" s="103"/>
      <c r="B5" s="103"/>
      <c r="C5" s="103"/>
      <c r="D5" s="104"/>
      <c r="E5" s="148"/>
      <c r="F5" s="149"/>
      <c r="G5" s="148"/>
      <c r="H5" s="149"/>
      <c r="I5" s="105"/>
      <c r="J5" s="62"/>
      <c r="K5" s="106"/>
      <c r="L5" s="40" t="s">
        <v>30</v>
      </c>
    </row>
    <row r="6" spans="1:12" ht="15" customHeight="1" x14ac:dyDescent="0.25">
      <c r="A6" s="63"/>
      <c r="B6" s="63"/>
      <c r="C6" s="63"/>
      <c r="D6" s="64"/>
      <c r="E6" s="131"/>
      <c r="F6" s="132"/>
      <c r="G6" s="131"/>
      <c r="H6" s="132"/>
      <c r="I6" s="107"/>
      <c r="J6" s="67"/>
      <c r="K6" s="108"/>
      <c r="L6" s="46" t="s">
        <v>23</v>
      </c>
    </row>
    <row r="7" spans="1:12" ht="15" customHeight="1" x14ac:dyDescent="0.25">
      <c r="A7" s="63"/>
      <c r="B7" s="63"/>
      <c r="C7" s="63"/>
      <c r="D7" s="64"/>
      <c r="E7" s="131"/>
      <c r="F7" s="132"/>
      <c r="G7" s="131"/>
      <c r="H7" s="132"/>
      <c r="I7" s="107"/>
      <c r="J7" s="67"/>
      <c r="K7" s="108"/>
      <c r="L7" s="46" t="s">
        <v>24</v>
      </c>
    </row>
    <row r="8" spans="1:12" ht="15" customHeight="1" thickBot="1" x14ac:dyDescent="0.3">
      <c r="A8" s="63"/>
      <c r="B8" s="63"/>
      <c r="C8" s="63"/>
      <c r="D8" s="64"/>
      <c r="E8" s="111"/>
      <c r="F8" s="112"/>
      <c r="G8" s="171"/>
      <c r="H8" s="172"/>
      <c r="I8" s="113"/>
      <c r="J8" s="73"/>
      <c r="K8" s="114"/>
      <c r="L8" s="52" t="s">
        <v>25</v>
      </c>
    </row>
    <row r="9" spans="1:12" ht="16.5" customHeight="1" thickBot="1" x14ac:dyDescent="0.3">
      <c r="A9" s="157" t="s">
        <v>35</v>
      </c>
      <c r="B9" s="157"/>
      <c r="C9" s="157"/>
      <c r="D9" s="157"/>
      <c r="E9" s="157"/>
      <c r="F9" s="157"/>
      <c r="G9" s="157"/>
      <c r="H9" s="157"/>
      <c r="I9" s="157"/>
      <c r="J9" s="167"/>
      <c r="K9" s="168" t="s">
        <v>36</v>
      </c>
      <c r="L9" s="169"/>
    </row>
    <row r="10" spans="1:12" ht="43.5" customHeight="1" thickBot="1" x14ac:dyDescent="0.3">
      <c r="A10" s="53" t="s">
        <v>1</v>
      </c>
      <c r="B10" s="54" t="s">
        <v>2</v>
      </c>
      <c r="C10" s="29" t="s">
        <v>12</v>
      </c>
      <c r="D10" s="30" t="s">
        <v>11</v>
      </c>
      <c r="E10" s="55" t="s">
        <v>14</v>
      </c>
      <c r="F10" s="56" t="s">
        <v>17</v>
      </c>
      <c r="G10" s="57" t="s">
        <v>29</v>
      </c>
      <c r="H10" s="161" t="s">
        <v>8</v>
      </c>
      <c r="I10" s="162"/>
      <c r="J10" s="170"/>
      <c r="K10" s="32" t="s">
        <v>13</v>
      </c>
      <c r="L10" s="32" t="s">
        <v>77</v>
      </c>
    </row>
    <row r="11" spans="1:12" ht="15" customHeight="1" x14ac:dyDescent="0.25">
      <c r="A11" s="58"/>
      <c r="B11" s="58"/>
      <c r="C11" s="58"/>
      <c r="D11" s="59"/>
      <c r="E11" s="60"/>
      <c r="F11" s="59"/>
      <c r="G11" s="61"/>
      <c r="H11" s="151"/>
      <c r="I11" s="152"/>
      <c r="J11" s="153"/>
      <c r="K11" s="62"/>
      <c r="L11" s="62"/>
    </row>
    <row r="12" spans="1:12" ht="15" customHeight="1" x14ac:dyDescent="0.25">
      <c r="A12" s="63"/>
      <c r="B12" s="63"/>
      <c r="C12" s="63"/>
      <c r="D12" s="64"/>
      <c r="E12" s="65"/>
      <c r="F12" s="64"/>
      <c r="G12" s="66"/>
      <c r="H12" s="154"/>
      <c r="I12" s="155"/>
      <c r="J12" s="156"/>
      <c r="K12" s="67"/>
      <c r="L12" s="67"/>
    </row>
    <row r="13" spans="1:12" ht="15" customHeight="1" x14ac:dyDescent="0.25">
      <c r="A13" s="63"/>
      <c r="B13" s="63"/>
      <c r="C13" s="63"/>
      <c r="D13" s="64"/>
      <c r="E13" s="65"/>
      <c r="F13" s="64"/>
      <c r="G13" s="66"/>
      <c r="H13" s="154"/>
      <c r="I13" s="155"/>
      <c r="J13" s="156"/>
      <c r="K13" s="67"/>
      <c r="L13" s="67"/>
    </row>
    <row r="14" spans="1:12" ht="15" customHeight="1" x14ac:dyDescent="0.25">
      <c r="A14" s="63"/>
      <c r="B14" s="63"/>
      <c r="C14" s="63"/>
      <c r="D14" s="64"/>
      <c r="E14" s="65"/>
      <c r="F14" s="64"/>
      <c r="G14" s="66"/>
      <c r="H14" s="154"/>
      <c r="I14" s="155"/>
      <c r="J14" s="156"/>
      <c r="K14" s="67"/>
      <c r="L14" s="67"/>
    </row>
    <row r="15" spans="1:12" ht="15" customHeight="1" x14ac:dyDescent="0.25">
      <c r="A15" s="63"/>
      <c r="B15" s="63"/>
      <c r="C15" s="63"/>
      <c r="D15" s="64"/>
      <c r="E15" s="65"/>
      <c r="F15" s="64"/>
      <c r="G15" s="66"/>
      <c r="H15" s="154"/>
      <c r="I15" s="155"/>
      <c r="J15" s="156"/>
      <c r="K15" s="67"/>
      <c r="L15" s="67"/>
    </row>
    <row r="16" spans="1:12" ht="15" customHeight="1" x14ac:dyDescent="0.25">
      <c r="A16" s="63"/>
      <c r="B16" s="63"/>
      <c r="C16" s="63"/>
      <c r="D16" s="64"/>
      <c r="E16" s="65"/>
      <c r="F16" s="64"/>
      <c r="G16" s="66"/>
      <c r="H16" s="154"/>
      <c r="I16" s="155"/>
      <c r="J16" s="156"/>
      <c r="K16" s="67"/>
      <c r="L16" s="67"/>
    </row>
    <row r="17" spans="1:13" ht="15" customHeight="1" x14ac:dyDescent="0.25">
      <c r="A17" s="63"/>
      <c r="B17" s="63"/>
      <c r="C17" s="63"/>
      <c r="D17" s="64"/>
      <c r="E17" s="65"/>
      <c r="F17" s="64"/>
      <c r="G17" s="66"/>
      <c r="H17" s="154"/>
      <c r="I17" s="155"/>
      <c r="J17" s="156"/>
      <c r="K17" s="67"/>
      <c r="L17" s="67"/>
    </row>
    <row r="18" spans="1:13" ht="15" customHeight="1" thickBot="1" x14ac:dyDescent="0.3">
      <c r="A18" s="68"/>
      <c r="B18" s="68"/>
      <c r="C18" s="68"/>
      <c r="D18" s="69"/>
      <c r="E18" s="70"/>
      <c r="F18" s="69"/>
      <c r="G18" s="71"/>
      <c r="H18" s="158"/>
      <c r="I18" s="159"/>
      <c r="J18" s="160"/>
      <c r="K18" s="115"/>
      <c r="L18" s="73"/>
    </row>
    <row r="19" spans="1:13" ht="16.5" customHeight="1" thickBot="1" x14ac:dyDescent="0.3">
      <c r="A19" s="157" t="s">
        <v>39</v>
      </c>
      <c r="B19" s="157"/>
      <c r="C19" s="157"/>
      <c r="D19" s="157"/>
      <c r="E19" s="157"/>
      <c r="F19" s="157"/>
      <c r="G19" s="157"/>
      <c r="H19" s="157"/>
      <c r="I19" s="157"/>
      <c r="J19" s="74"/>
    </row>
    <row r="20" spans="1:13" ht="27.75" customHeight="1" thickBot="1" x14ac:dyDescent="0.3">
      <c r="A20" s="28" t="s">
        <v>1</v>
      </c>
      <c r="B20" s="29" t="s">
        <v>2</v>
      </c>
      <c r="C20" s="29" t="s">
        <v>12</v>
      </c>
      <c r="D20" s="30" t="s">
        <v>28</v>
      </c>
      <c r="E20" s="161" t="s">
        <v>34</v>
      </c>
      <c r="F20" s="162"/>
      <c r="G20" s="163"/>
      <c r="H20" s="102" t="s">
        <v>22</v>
      </c>
      <c r="I20" s="141" t="s">
        <v>14</v>
      </c>
      <c r="J20" s="164"/>
      <c r="K20" s="141" t="s">
        <v>79</v>
      </c>
      <c r="L20" s="142"/>
    </row>
    <row r="21" spans="1:13" x14ac:dyDescent="0.25">
      <c r="A21" s="58"/>
      <c r="B21" s="58"/>
      <c r="C21" s="58"/>
      <c r="D21" s="116"/>
      <c r="E21" s="143"/>
      <c r="F21" s="144"/>
      <c r="G21" s="145"/>
      <c r="H21" s="117"/>
      <c r="I21" s="148"/>
      <c r="J21" s="149"/>
      <c r="K21" s="146"/>
      <c r="L21" s="147"/>
    </row>
    <row r="22" spans="1:13" ht="15" customHeight="1" x14ac:dyDescent="0.25">
      <c r="A22" s="63"/>
      <c r="B22" s="63"/>
      <c r="C22" s="63"/>
      <c r="D22" s="64"/>
      <c r="E22" s="139"/>
      <c r="F22" s="124"/>
      <c r="G22" s="140"/>
      <c r="H22" s="118"/>
      <c r="I22" s="131"/>
      <c r="J22" s="132"/>
      <c r="K22" s="129"/>
      <c r="L22" s="130"/>
    </row>
    <row r="23" spans="1:13" ht="15" customHeight="1" x14ac:dyDescent="0.25">
      <c r="A23" s="63"/>
      <c r="B23" s="63"/>
      <c r="C23" s="63"/>
      <c r="D23" s="64"/>
      <c r="E23" s="139"/>
      <c r="F23" s="124"/>
      <c r="G23" s="140"/>
      <c r="H23" s="118"/>
      <c r="I23" s="131"/>
      <c r="J23" s="132"/>
      <c r="K23" s="129"/>
      <c r="L23" s="130"/>
    </row>
    <row r="24" spans="1:13" ht="15" customHeight="1" x14ac:dyDescent="0.25">
      <c r="A24" s="63"/>
      <c r="B24" s="63"/>
      <c r="C24" s="63"/>
      <c r="D24" s="64"/>
      <c r="E24" s="139"/>
      <c r="F24" s="124"/>
      <c r="G24" s="140"/>
      <c r="H24" s="118"/>
      <c r="I24" s="131"/>
      <c r="J24" s="132"/>
      <c r="K24" s="129"/>
      <c r="L24" s="130"/>
    </row>
    <row r="25" spans="1:13" ht="15" customHeight="1" x14ac:dyDescent="0.25">
      <c r="A25" s="63"/>
      <c r="B25" s="63"/>
      <c r="C25" s="63"/>
      <c r="D25" s="64"/>
      <c r="E25" s="139"/>
      <c r="F25" s="124"/>
      <c r="G25" s="140"/>
      <c r="H25" s="118"/>
      <c r="I25" s="131"/>
      <c r="J25" s="132"/>
      <c r="K25" s="129"/>
      <c r="L25" s="130"/>
    </row>
    <row r="26" spans="1:13" ht="15" customHeight="1" x14ac:dyDescent="0.25">
      <c r="A26" s="63"/>
      <c r="B26" s="63"/>
      <c r="C26" s="63"/>
      <c r="D26" s="64"/>
      <c r="E26" s="139"/>
      <c r="F26" s="124"/>
      <c r="G26" s="140"/>
      <c r="H26" s="118"/>
      <c r="I26" s="131"/>
      <c r="J26" s="132"/>
      <c r="K26" s="129"/>
      <c r="L26" s="130"/>
    </row>
    <row r="27" spans="1:13" ht="15" customHeight="1" x14ac:dyDescent="0.25">
      <c r="A27" s="63"/>
      <c r="B27" s="63"/>
      <c r="C27" s="63"/>
      <c r="D27" s="64"/>
      <c r="E27" s="139"/>
      <c r="F27" s="124"/>
      <c r="G27" s="140"/>
      <c r="H27" s="118"/>
      <c r="I27" s="131"/>
      <c r="J27" s="132"/>
      <c r="K27" s="129"/>
      <c r="L27" s="130"/>
    </row>
    <row r="28" spans="1:13" x14ac:dyDescent="0.25">
      <c r="A28" s="63"/>
      <c r="B28" s="63"/>
      <c r="C28" s="63"/>
      <c r="D28" s="64"/>
      <c r="E28" s="139"/>
      <c r="F28" s="124"/>
      <c r="G28" s="140"/>
      <c r="H28" s="119"/>
      <c r="I28" s="131"/>
      <c r="J28" s="132"/>
      <c r="K28" s="129"/>
      <c r="L28" s="130"/>
    </row>
    <row r="29" spans="1:13" x14ac:dyDescent="0.25">
      <c r="A29" s="124"/>
      <c r="B29" s="124"/>
      <c r="C29" s="120"/>
      <c r="D29" s="125"/>
      <c r="E29" s="125"/>
      <c r="F29" s="125"/>
      <c r="G29" s="121"/>
      <c r="H29" s="122"/>
      <c r="I29" s="126"/>
      <c r="J29" s="126"/>
      <c r="K29" s="126"/>
      <c r="L29" s="126"/>
    </row>
    <row r="30" spans="1:13" x14ac:dyDescent="0.25">
      <c r="A30" s="120" t="s">
        <v>80</v>
      </c>
      <c r="B30" s="120"/>
      <c r="C30" s="120"/>
      <c r="D30" s="127" t="s">
        <v>81</v>
      </c>
      <c r="E30" s="127"/>
      <c r="F30" s="127"/>
      <c r="G30" s="120"/>
      <c r="H30" s="122"/>
      <c r="I30" s="128" t="s">
        <v>82</v>
      </c>
      <c r="J30" s="128"/>
      <c r="K30" s="128"/>
      <c r="L30" s="128"/>
      <c r="M30" s="123"/>
    </row>
    <row r="31" spans="1:13" x14ac:dyDescent="0.25">
      <c r="M31" s="123"/>
    </row>
    <row r="32" spans="1:13" ht="15" customHeight="1" x14ac:dyDescent="0.25">
      <c r="A32" s="84" t="s">
        <v>78</v>
      </c>
      <c r="B32" s="84" t="s">
        <v>75</v>
      </c>
      <c r="C32" s="84" t="s">
        <v>76</v>
      </c>
      <c r="D32" s="85"/>
      <c r="E32" s="86"/>
      <c r="F32" s="136" t="s">
        <v>33</v>
      </c>
      <c r="G32" s="137"/>
      <c r="H32" s="138"/>
      <c r="I32" s="87" t="s">
        <v>75</v>
      </c>
      <c r="J32" s="88" t="s">
        <v>76</v>
      </c>
    </row>
    <row r="33" spans="1:10" x14ac:dyDescent="0.25">
      <c r="A33" s="89" t="s">
        <v>15</v>
      </c>
      <c r="B33" s="89">
        <f>COUNTIFS(E11:E18,"New", G11:G18,"InCtr Hemo")</f>
        <v>0</v>
      </c>
      <c r="C33" s="89">
        <f>COUNTIFS(E11:E18,"New",G11:G18, "&lt;&gt;InCtr Hemo")</f>
        <v>0</v>
      </c>
      <c r="F33" s="133" t="s">
        <v>19</v>
      </c>
      <c r="G33" s="134"/>
      <c r="H33" s="135"/>
      <c r="I33" s="90">
        <f>COUNTIFS(I21:I28, "Death", K21:K28, "InCtr Hemo")</f>
        <v>0</v>
      </c>
      <c r="J33" s="90">
        <f>COUNTIFS(I21:I28, "Death", K21:K28, "&lt;&gt;InCtr Hemo")</f>
        <v>0</v>
      </c>
    </row>
    <row r="34" spans="1:10" x14ac:dyDescent="0.25">
      <c r="A34" s="89" t="s">
        <v>18</v>
      </c>
      <c r="B34" s="89">
        <f>COUNTIFS(E11:E18,"Restart", G11:G18,"InCtr Hemo")</f>
        <v>0</v>
      </c>
      <c r="C34" s="89">
        <f>COUNTIFS(E11:E18,"Restart",G11:G18, "&lt;&gt;InCtr Hemo")</f>
        <v>0</v>
      </c>
      <c r="F34" s="133" t="s">
        <v>38</v>
      </c>
      <c r="G34" s="134"/>
      <c r="H34" s="135"/>
      <c r="I34" s="90">
        <f>COUNTIFS(I21:I28, "Discontinue", K21:K28, "InCtr Hemo")</f>
        <v>0</v>
      </c>
      <c r="J34" s="90">
        <f>COUNTIFS(I21:I28, "Discontinue", K21:K28, "&lt;&gt;InCtr Hemo")</f>
        <v>0</v>
      </c>
    </row>
    <row r="35" spans="1:10" x14ac:dyDescent="0.25">
      <c r="A35" s="89" t="s">
        <v>16</v>
      </c>
      <c r="B35" s="89">
        <f>COUNTIFS(E11:E18,"Transfer In", G11:G18,"InCtr Hemo")</f>
        <v>0</v>
      </c>
      <c r="C35" s="89">
        <f>COUNTIFS(E11:E18,"Transfer In",G11:G18, "&lt;&gt;InCtr Hemo")</f>
        <v>0</v>
      </c>
      <c r="F35" s="133" t="s">
        <v>42</v>
      </c>
      <c r="G35" s="134"/>
      <c r="H35" s="135"/>
      <c r="I35" s="90">
        <f>COUNTIFS(I21:I28, "Recover Function", K21:K28, "InCtr Hemo")</f>
        <v>0</v>
      </c>
      <c r="J35" s="90">
        <f>COUNTIFS(I21:I28, "Recover Function", K21:K28, "&lt;&gt;InCtr Hemo")</f>
        <v>0</v>
      </c>
    </row>
    <row r="36" spans="1:10" x14ac:dyDescent="0.25">
      <c r="A36" s="89" t="s">
        <v>40</v>
      </c>
      <c r="B36" s="89">
        <f>COUNTIFS(E11:E18,"Transpl Fail", G11:G18,"InCtr Hemo")</f>
        <v>0</v>
      </c>
      <c r="C36" s="89">
        <f>COUNTIFS(E11:E18,"Transpl Fail",G11:G18, "&lt;&gt;InCtr Hemo")</f>
        <v>0</v>
      </c>
      <c r="F36" s="133" t="s">
        <v>41</v>
      </c>
      <c r="G36" s="134"/>
      <c r="H36" s="135"/>
      <c r="I36" s="90">
        <f>COUNTIFS(I21:J28, "Acute", K21:L28, "InCtr Hemo")</f>
        <v>0</v>
      </c>
      <c r="J36" s="90">
        <f>COUNTIFS(I21:I28, "Acute", K21:K28, "&lt;&gt;.InCtr Hemo")</f>
        <v>0</v>
      </c>
    </row>
    <row r="37" spans="1:10" x14ac:dyDescent="0.25">
      <c r="F37" s="133" t="s">
        <v>20</v>
      </c>
      <c r="G37" s="134"/>
      <c r="H37" s="135"/>
      <c r="I37" s="90">
        <f>COUNTIFS(I21:I28, "Transplant", K21:K28, "InCtr Hemo")</f>
        <v>0</v>
      </c>
      <c r="J37" s="90">
        <f>COUNTIFS(I21:I28, "Transplant", K21:K28, "&lt;&gt;InCtr Hemo")</f>
        <v>0</v>
      </c>
    </row>
    <row r="38" spans="1:10" x14ac:dyDescent="0.25">
      <c r="F38" s="133" t="s">
        <v>37</v>
      </c>
      <c r="G38" s="134"/>
      <c r="H38" s="135"/>
      <c r="I38" s="90">
        <f>COUNTIFS(I21:I28, "Transfer", K21:K28, "InCtr Hemo")</f>
        <v>0</v>
      </c>
      <c r="J38" s="90">
        <f>COUNTIFS(I21:I28, "Transfer", K21:K28, "&lt;&gt;InCtr Hemo")</f>
        <v>0</v>
      </c>
    </row>
    <row r="39" spans="1:10" x14ac:dyDescent="0.25">
      <c r="F39" s="133" t="s">
        <v>32</v>
      </c>
      <c r="G39" s="134"/>
      <c r="H39" s="135"/>
      <c r="I39" s="90">
        <f>COUNTIFS(I21:I28, "Other/LTFU", K21:K28, "InCtr Hemo")</f>
        <v>0</v>
      </c>
      <c r="J39" s="90">
        <f>COUNTIFS(I21:I28, "Other/LTFU", K21:K28, "&lt;&gt;InCtr Hemo")</f>
        <v>0</v>
      </c>
    </row>
    <row r="40" spans="1:10" x14ac:dyDescent="0.25">
      <c r="F40" s="133" t="s">
        <v>21</v>
      </c>
      <c r="G40" s="134"/>
      <c r="H40" s="135"/>
      <c r="I40" s="90">
        <f>COUNTIFS(I21:I28, "IVD", K21:K28, "InCtr Hemo")</f>
        <v>0</v>
      </c>
      <c r="J40" s="90">
        <f>COUNTIFS(I21:I28, "IVD", K21:K28, "&lt;&gt;InCtr Hemo")</f>
        <v>0</v>
      </c>
    </row>
  </sheetData>
  <sheetProtection password="CCE3" sheet="1" objects="1" scenarios="1"/>
  <mergeCells count="68">
    <mergeCell ref="J3:K3"/>
    <mergeCell ref="A1:B1"/>
    <mergeCell ref="D1:E1"/>
    <mergeCell ref="G1:H1"/>
    <mergeCell ref="A2:I2"/>
    <mergeCell ref="E3:H3"/>
    <mergeCell ref="H10:J10"/>
    <mergeCell ref="E4:F4"/>
    <mergeCell ref="G4:H4"/>
    <mergeCell ref="E5:F5"/>
    <mergeCell ref="G5:H5"/>
    <mergeCell ref="E6:F6"/>
    <mergeCell ref="G6:H6"/>
    <mergeCell ref="E7:F7"/>
    <mergeCell ref="G7:H7"/>
    <mergeCell ref="G8:H8"/>
    <mergeCell ref="A9:J9"/>
    <mergeCell ref="K9:L9"/>
    <mergeCell ref="K20:L20"/>
    <mergeCell ref="H11:J11"/>
    <mergeCell ref="H12:J12"/>
    <mergeCell ref="H13:J13"/>
    <mergeCell ref="H14:J14"/>
    <mergeCell ref="H15:J15"/>
    <mergeCell ref="H16:J16"/>
    <mergeCell ref="H17:J17"/>
    <mergeCell ref="H18:J18"/>
    <mergeCell ref="A19:I19"/>
    <mergeCell ref="E20:G20"/>
    <mergeCell ref="I20:J20"/>
    <mergeCell ref="E21:G21"/>
    <mergeCell ref="I21:J21"/>
    <mergeCell ref="K21:L21"/>
    <mergeCell ref="E22:G22"/>
    <mergeCell ref="I22:J22"/>
    <mergeCell ref="K22:L22"/>
    <mergeCell ref="E23:G23"/>
    <mergeCell ref="I23:J23"/>
    <mergeCell ref="K23:L23"/>
    <mergeCell ref="E24:G24"/>
    <mergeCell ref="I24:J24"/>
    <mergeCell ref="K24:L24"/>
    <mergeCell ref="E25:G25"/>
    <mergeCell ref="I25:J25"/>
    <mergeCell ref="K25:L25"/>
    <mergeCell ref="E26:G26"/>
    <mergeCell ref="I26:J26"/>
    <mergeCell ref="K26:L26"/>
    <mergeCell ref="E27:G27"/>
    <mergeCell ref="I27:J27"/>
    <mergeCell ref="K27:L27"/>
    <mergeCell ref="E28:G28"/>
    <mergeCell ref="I28:J28"/>
    <mergeCell ref="K28:L28"/>
    <mergeCell ref="I29:L29"/>
    <mergeCell ref="F34:H34"/>
    <mergeCell ref="F35:H35"/>
    <mergeCell ref="F36:H36"/>
    <mergeCell ref="F37:H37"/>
    <mergeCell ref="D30:F30"/>
    <mergeCell ref="I30:L30"/>
    <mergeCell ref="F32:H32"/>
    <mergeCell ref="F33:H33"/>
    <mergeCell ref="F38:H38"/>
    <mergeCell ref="F39:H39"/>
    <mergeCell ref="F40:H40"/>
    <mergeCell ref="A29:B29"/>
    <mergeCell ref="D29:F29"/>
  </mergeCells>
  <dataValidations count="18">
    <dataValidation type="list" allowBlank="1" showInputMessage="1" showErrorMessage="1" sqref="I24:J24">
      <formula1>F33:F40</formula1>
    </dataValidation>
    <dataValidation type="list" allowBlank="1" showInputMessage="1" showErrorMessage="1" sqref="I25:J25">
      <formula1>F33:F40</formula1>
    </dataValidation>
    <dataValidation type="list" allowBlank="1" showInputMessage="1" showErrorMessage="1" sqref="I26:J26">
      <formula1>F33:F40</formula1>
    </dataValidation>
    <dataValidation type="list" allowBlank="1" showInputMessage="1" showErrorMessage="1" sqref="I27:J27">
      <formula1>F33:F40</formula1>
    </dataValidation>
    <dataValidation type="list" allowBlank="1" showInputMessage="1" showErrorMessage="1" sqref="I28:J28">
      <formula1>F33:F40</formula1>
    </dataValidation>
    <dataValidation type="list" allowBlank="1" showInputMessage="1" showErrorMessage="1" sqref="K28:L28">
      <formula1>L5:L8</formula1>
    </dataValidation>
    <dataValidation type="list" allowBlank="1" showInputMessage="1" showErrorMessage="1" sqref="K22:L22">
      <formula1>L5:L8</formula1>
    </dataValidation>
    <dataValidation type="list" allowBlank="1" showInputMessage="1" showErrorMessage="1" sqref="K23:L23">
      <formula1>L5:L8</formula1>
    </dataValidation>
    <dataValidation type="list" allowBlank="1" showInputMessage="1" showErrorMessage="1" sqref="K21:L21">
      <formula1>L5:L8</formula1>
    </dataValidation>
    <dataValidation type="list" allowBlank="1" showInputMessage="1" showErrorMessage="1" sqref="K24:L24">
      <formula1>L5:L8</formula1>
    </dataValidation>
    <dataValidation type="list" allowBlank="1" showInputMessage="1" showErrorMessage="1" sqref="K25:L25">
      <formula1>L5:L8</formula1>
    </dataValidation>
    <dataValidation type="list" allowBlank="1" showInputMessage="1" showErrorMessage="1" sqref="K26:L26">
      <formula1>L5:L8</formula1>
    </dataValidation>
    <dataValidation type="list" allowBlank="1" showInputMessage="1" showErrorMessage="1" sqref="K27:L27">
      <formula1>L5:L8</formula1>
    </dataValidation>
    <dataValidation type="list" allowBlank="1" showInputMessage="1" showErrorMessage="1" sqref="G11:G18 E5:H8">
      <formula1>$L$5:$L$8</formula1>
    </dataValidation>
    <dataValidation type="list" allowBlank="1" showInputMessage="1" showErrorMessage="1" sqref="I23:J23">
      <formula1>F33:F40</formula1>
    </dataValidation>
    <dataValidation type="list" allowBlank="1" showInputMessage="1" showErrorMessage="1" sqref="I22:J22">
      <formula1>F33:F40</formula1>
    </dataValidation>
    <dataValidation type="list" allowBlank="1" showInputMessage="1" showErrorMessage="1" sqref="I21:J21">
      <formula1>F33:F40</formula1>
    </dataValidation>
    <dataValidation type="list" allowBlank="1" showInputMessage="1" showErrorMessage="1" sqref="E11:E18">
      <formula1>$A$33:$A$36</formula1>
    </dataValidation>
  </dataValidations>
  <pageMargins left="0.25" right="0.25" top="0.75" bottom="0.5" header="0.3" footer="0.3"/>
  <pageSetup orientation="landscape" r:id="rId1"/>
  <headerFooter>
    <oddHeader>&amp;C&amp;"-,Bold"&amp;12MONTHLY CASELOAD CHANGES/CENSUS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15</vt:i4>
      </vt:variant>
    </vt:vector>
  </HeadingPairs>
  <TitlesOfParts>
    <vt:vector size="29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2744 Data</vt:lpstr>
      <vt:lpstr>Blank Caseload </vt:lpstr>
      <vt:lpstr>Death</vt:lpstr>
      <vt:lpstr>InCtr_Hemo</vt:lpstr>
      <vt:lpstr>Apr!Print_Area</vt:lpstr>
      <vt:lpstr>Aug!Print_Area</vt:lpstr>
      <vt:lpstr>'Blank Caseload '!Print_Area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</vt:vector>
  </TitlesOfParts>
  <Company>CMS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Tricia Phulchand</dc:creator>
  <cp:lastModifiedBy>Phulchand, Tricia</cp:lastModifiedBy>
  <cp:lastPrinted>2017-12-06T18:17:12Z</cp:lastPrinted>
  <dcterms:created xsi:type="dcterms:W3CDTF">2010-01-12T16:41:32Z</dcterms:created>
  <dcterms:modified xsi:type="dcterms:W3CDTF">2017-12-07T14:07:04Z</dcterms:modified>
</cp:coreProperties>
</file>