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ommon Files\Data Dept\Monthly Ask Your DM Call\2022-08\"/>
    </mc:Choice>
  </mc:AlternateContent>
  <bookViews>
    <workbookView xWindow="0" yWindow="0" windowWidth="28800" windowHeight="1183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2744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I16" i="11"/>
  <c r="H16" i="11"/>
  <c r="I15" i="11"/>
  <c r="H15" i="11"/>
  <c r="I14" i="11"/>
  <c r="H14" i="11"/>
  <c r="I13" i="11"/>
  <c r="H13" i="11"/>
  <c r="I12" i="11"/>
  <c r="H12" i="11"/>
  <c r="I11" i="11"/>
  <c r="H11" i="11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1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33" i="1"/>
  <c r="H6" i="13" l="1"/>
  <c r="H7" i="13"/>
  <c r="K56" i="12"/>
  <c r="K58" i="12"/>
  <c r="L62" i="12"/>
  <c r="K62" i="12"/>
  <c r="L61" i="12"/>
  <c r="K61" i="12"/>
  <c r="L60" i="12"/>
  <c r="K60" i="12"/>
  <c r="L59" i="12"/>
  <c r="K59" i="12"/>
  <c r="C59" i="12"/>
  <c r="B59" i="12"/>
  <c r="L58" i="12"/>
  <c r="C58" i="12"/>
  <c r="B58" i="12"/>
  <c r="L57" i="12"/>
  <c r="K57" i="12"/>
  <c r="C57" i="12"/>
  <c r="B57" i="12"/>
  <c r="L56" i="12"/>
  <c r="C56" i="12"/>
  <c r="B56" i="12"/>
  <c r="L62" i="11"/>
  <c r="K62" i="11"/>
  <c r="L61" i="11"/>
  <c r="K61" i="11"/>
  <c r="L60" i="11"/>
  <c r="K60" i="11"/>
  <c r="L59" i="11"/>
  <c r="K59" i="11"/>
  <c r="C59" i="11"/>
  <c r="B59" i="11"/>
  <c r="L58" i="11"/>
  <c r="K58" i="11"/>
  <c r="C58" i="11"/>
  <c r="B58" i="11"/>
  <c r="L57" i="11"/>
  <c r="K57" i="11"/>
  <c r="C57" i="11"/>
  <c r="B57" i="11"/>
  <c r="L56" i="11"/>
  <c r="K56" i="11"/>
  <c r="C56" i="11"/>
  <c r="B56" i="11"/>
  <c r="L62" i="10"/>
  <c r="K62" i="10"/>
  <c r="L61" i="10"/>
  <c r="K61" i="10"/>
  <c r="L60" i="10"/>
  <c r="K60" i="10"/>
  <c r="L59" i="10"/>
  <c r="K59" i="10"/>
  <c r="C59" i="10"/>
  <c r="B59" i="10"/>
  <c r="L58" i="10"/>
  <c r="K58" i="10"/>
  <c r="C58" i="10"/>
  <c r="B58" i="10"/>
  <c r="L57" i="10"/>
  <c r="K57" i="10"/>
  <c r="C57" i="10"/>
  <c r="B57" i="10"/>
  <c r="L56" i="10"/>
  <c r="K56" i="10"/>
  <c r="C56" i="10"/>
  <c r="B56" i="10"/>
  <c r="L62" i="9"/>
  <c r="K62" i="9"/>
  <c r="L61" i="9"/>
  <c r="K61" i="9"/>
  <c r="L60" i="9"/>
  <c r="K60" i="9"/>
  <c r="L59" i="9"/>
  <c r="K59" i="9"/>
  <c r="C59" i="9"/>
  <c r="B59" i="9"/>
  <c r="L58" i="9"/>
  <c r="K58" i="9"/>
  <c r="C58" i="9"/>
  <c r="B58" i="9"/>
  <c r="L57" i="9"/>
  <c r="K57" i="9"/>
  <c r="C57" i="9"/>
  <c r="B57" i="9"/>
  <c r="L56" i="9"/>
  <c r="K56" i="9"/>
  <c r="C56" i="9"/>
  <c r="B56" i="9"/>
  <c r="L62" i="8"/>
  <c r="K62" i="8"/>
  <c r="L61" i="8"/>
  <c r="K61" i="8"/>
  <c r="L60" i="8"/>
  <c r="K60" i="8"/>
  <c r="L59" i="8"/>
  <c r="K59" i="8"/>
  <c r="C59" i="8"/>
  <c r="B59" i="8"/>
  <c r="L58" i="8"/>
  <c r="K58" i="8"/>
  <c r="C58" i="8"/>
  <c r="B58" i="8"/>
  <c r="L57" i="8"/>
  <c r="K57" i="8"/>
  <c r="C57" i="8"/>
  <c r="B57" i="8"/>
  <c r="L56" i="8"/>
  <c r="K56" i="8"/>
  <c r="C56" i="8"/>
  <c r="B56" i="8"/>
  <c r="L62" i="7"/>
  <c r="K62" i="7"/>
  <c r="L61" i="7"/>
  <c r="K61" i="7"/>
  <c r="L60" i="7"/>
  <c r="K60" i="7"/>
  <c r="L59" i="7"/>
  <c r="K59" i="7"/>
  <c r="C59" i="7"/>
  <c r="B59" i="7"/>
  <c r="L58" i="7"/>
  <c r="K58" i="7"/>
  <c r="C58" i="7"/>
  <c r="B58" i="7"/>
  <c r="L57" i="7"/>
  <c r="K57" i="7"/>
  <c r="C57" i="7"/>
  <c r="B57" i="7"/>
  <c r="L56" i="7"/>
  <c r="K56" i="7"/>
  <c r="C56" i="7"/>
  <c r="B56" i="7"/>
  <c r="L62" i="6"/>
  <c r="K62" i="6"/>
  <c r="L61" i="6"/>
  <c r="K61" i="6"/>
  <c r="L60" i="6"/>
  <c r="K60" i="6"/>
  <c r="L59" i="6"/>
  <c r="K59" i="6"/>
  <c r="C59" i="6"/>
  <c r="B59" i="6"/>
  <c r="L58" i="6"/>
  <c r="K58" i="6"/>
  <c r="C58" i="6"/>
  <c r="B58" i="6"/>
  <c r="L57" i="6"/>
  <c r="K57" i="6"/>
  <c r="C57" i="6"/>
  <c r="B57" i="6"/>
  <c r="L56" i="6"/>
  <c r="K56" i="6"/>
  <c r="C56" i="6"/>
  <c r="B56" i="6"/>
  <c r="L62" i="5"/>
  <c r="K62" i="5"/>
  <c r="L61" i="5"/>
  <c r="K61" i="5"/>
  <c r="L60" i="5"/>
  <c r="K60" i="5"/>
  <c r="L59" i="5"/>
  <c r="K59" i="5"/>
  <c r="C59" i="5"/>
  <c r="B59" i="5"/>
  <c r="L58" i="5"/>
  <c r="K58" i="5"/>
  <c r="C58" i="5"/>
  <c r="B58" i="5"/>
  <c r="L57" i="5"/>
  <c r="K57" i="5"/>
  <c r="C57" i="5"/>
  <c r="B57" i="5"/>
  <c r="L56" i="5"/>
  <c r="K56" i="5"/>
  <c r="C56" i="5"/>
  <c r="B56" i="5"/>
  <c r="L62" i="4"/>
  <c r="K62" i="4"/>
  <c r="L61" i="4"/>
  <c r="K61" i="4"/>
  <c r="L60" i="4"/>
  <c r="K60" i="4"/>
  <c r="L59" i="4"/>
  <c r="K59" i="4"/>
  <c r="C59" i="4"/>
  <c r="B59" i="4"/>
  <c r="L58" i="4"/>
  <c r="K58" i="4"/>
  <c r="C58" i="4"/>
  <c r="B58" i="4"/>
  <c r="L57" i="4"/>
  <c r="K57" i="4"/>
  <c r="C57" i="4"/>
  <c r="B57" i="4"/>
  <c r="L56" i="4"/>
  <c r="K56" i="4"/>
  <c r="C56" i="4"/>
  <c r="B56" i="4"/>
  <c r="L62" i="3"/>
  <c r="K62" i="3"/>
  <c r="L61" i="3"/>
  <c r="K61" i="3"/>
  <c r="L60" i="3"/>
  <c r="K60" i="3"/>
  <c r="L59" i="3"/>
  <c r="K59" i="3"/>
  <c r="C59" i="3"/>
  <c r="B59" i="3"/>
  <c r="L58" i="3"/>
  <c r="K58" i="3"/>
  <c r="C58" i="3"/>
  <c r="B58" i="3"/>
  <c r="L57" i="3"/>
  <c r="K57" i="3"/>
  <c r="C57" i="3"/>
  <c r="B57" i="3"/>
  <c r="L56" i="3"/>
  <c r="K56" i="3"/>
  <c r="C56" i="3"/>
  <c r="B56" i="3"/>
  <c r="L62" i="2"/>
  <c r="K62" i="2"/>
  <c r="L61" i="2"/>
  <c r="K61" i="2"/>
  <c r="L60" i="2"/>
  <c r="K60" i="2"/>
  <c r="L59" i="2"/>
  <c r="K59" i="2"/>
  <c r="C59" i="2"/>
  <c r="B59" i="2"/>
  <c r="L58" i="2"/>
  <c r="K58" i="2"/>
  <c r="C58" i="2"/>
  <c r="B58" i="2"/>
  <c r="L57" i="2"/>
  <c r="K57" i="2"/>
  <c r="C57" i="2"/>
  <c r="B57" i="2"/>
  <c r="L56" i="2"/>
  <c r="K56" i="2"/>
  <c r="C56" i="2"/>
  <c r="B56" i="2"/>
  <c r="M62" i="1"/>
  <c r="L62" i="1"/>
  <c r="M61" i="1"/>
  <c r="T4" i="13" s="1"/>
  <c r="L61" i="1"/>
  <c r="M60" i="1"/>
  <c r="L60" i="1"/>
  <c r="M59" i="1"/>
  <c r="N4" i="13" s="1"/>
  <c r="L59" i="1"/>
  <c r="C59" i="1"/>
  <c r="B59" i="1"/>
  <c r="M58" i="1"/>
  <c r="L4" i="13" s="1"/>
  <c r="L58" i="1"/>
  <c r="C58" i="1"/>
  <c r="B58" i="1"/>
  <c r="M57" i="1"/>
  <c r="R4" i="13" s="1"/>
  <c r="L57" i="1"/>
  <c r="C57" i="1"/>
  <c r="B57" i="1"/>
  <c r="M56" i="1"/>
  <c r="J4" i="13" s="1"/>
  <c r="L56" i="1"/>
  <c r="C56" i="1"/>
  <c r="B56" i="1"/>
  <c r="A4" i="13" l="1"/>
  <c r="C4" i="13"/>
  <c r="G4" i="13"/>
  <c r="E4" i="13"/>
  <c r="O4" i="13"/>
  <c r="B4" i="13"/>
  <c r="D4" i="13"/>
  <c r="F4" i="13"/>
  <c r="H4" i="13"/>
  <c r="P4" i="13"/>
  <c r="I4" i="13"/>
  <c r="Q4" i="13"/>
  <c r="K4" i="13"/>
  <c r="M4" i="13"/>
  <c r="S4" i="13"/>
</calcChain>
</file>

<file path=xl/sharedStrings.xml><?xml version="1.0" encoding="utf-8"?>
<sst xmlns="http://schemas.openxmlformats.org/spreadsheetml/2006/main" count="838" uniqueCount="91">
  <si>
    <t xml:space="preserve">FACILITY NAME: </t>
  </si>
  <si>
    <t>CCN:</t>
  </si>
  <si>
    <t>NPI:</t>
  </si>
  <si>
    <t xml:space="preserve">MONTH:                 </t>
  </si>
  <si>
    <t xml:space="preserve">A. UNIT PATIENTS MODALITY/SETTING CHANGES THIS MONTH (include any home/unit changes) </t>
  </si>
  <si>
    <t>Modality</t>
  </si>
  <si>
    <t>Hemo Pts ONLY</t>
  </si>
  <si>
    <t>Last Name</t>
  </si>
  <si>
    <t>First Name</t>
  </si>
  <si>
    <t>Social Security #</t>
  </si>
  <si>
    <t>Date 
of 
Birth</t>
  </si>
  <si>
    <t>From</t>
  </si>
  <si>
    <t>To</t>
  </si>
  <si>
    <t>Date of 
Change</t>
  </si>
  <si>
    <t># of sessions per wk</t>
  </si>
  <si>
    <t># mins per session</t>
  </si>
  <si>
    <t>Modalities</t>
  </si>
  <si>
    <t>InCtr Hemo</t>
  </si>
  <si>
    <t>CAPD</t>
  </si>
  <si>
    <t>CCPD</t>
  </si>
  <si>
    <t>Home Hemo</t>
  </si>
  <si>
    <t>Hemo  Pts ONLY</t>
  </si>
  <si>
    <t>Reason</t>
  </si>
  <si>
    <t>Physician
Name</t>
  </si>
  <si>
    <t># mins 
per
session</t>
  </si>
  <si>
    <t>C. OUT OF FACILITY CASELOAD: Permanent patient discharges ONLY</t>
  </si>
  <si>
    <t>Date of Birth</t>
  </si>
  <si>
    <r>
      <t xml:space="preserve">To 
</t>
    </r>
    <r>
      <rPr>
        <b/>
        <sz val="10"/>
        <color indexed="8"/>
        <rFont val="Calibri"/>
        <family val="2"/>
      </rPr>
      <t>(CCN or Provider Name)</t>
    </r>
  </si>
  <si>
    <t>Modality 
at time of D/C</t>
  </si>
  <si>
    <t>Name of Person Completing Form</t>
  </si>
  <si>
    <t>Phone Number</t>
  </si>
  <si>
    <t>Email Address</t>
  </si>
  <si>
    <t>Admission Reasons</t>
  </si>
  <si>
    <t>InCenter</t>
  </si>
  <si>
    <t>Home</t>
  </si>
  <si>
    <t>Discharge Reasons</t>
  </si>
  <si>
    <t>New</t>
  </si>
  <si>
    <t>Death</t>
  </si>
  <si>
    <t>Restart</t>
  </si>
  <si>
    <t>Discontinue</t>
  </si>
  <si>
    <t>Transfer In</t>
  </si>
  <si>
    <t>Recover Function</t>
  </si>
  <si>
    <t>Transpl Fail</t>
  </si>
  <si>
    <t>Transplant</t>
  </si>
  <si>
    <t>Transfer</t>
  </si>
  <si>
    <t>Other/LTFU</t>
  </si>
  <si>
    <t>IVD</t>
  </si>
  <si>
    <t>Number of chronic treatments</t>
  </si>
  <si>
    <r>
      <t xml:space="preserve">B. INTO FACILITY CASELOAD: Permanent patient admissions ONLY </t>
    </r>
    <r>
      <rPr>
        <sz val="10"/>
        <color indexed="8"/>
        <rFont val="Calibri"/>
        <family val="2"/>
      </rPr>
      <t xml:space="preserve">(NO ACUTES NO TRANSIENTS) </t>
    </r>
  </si>
  <si>
    <t>Admit
Reason</t>
  </si>
  <si>
    <t>Modality 
on 
Admission</t>
  </si>
  <si>
    <t>Admit
Date</t>
  </si>
  <si>
    <t xml:space="preserve">D/C Date </t>
  </si>
  <si>
    <t>InCtr</t>
  </si>
  <si>
    <t xml:space="preserve">Additions </t>
  </si>
  <si>
    <t xml:space="preserve">Losses </t>
  </si>
  <si>
    <t>4.
Started for first time ever</t>
  </si>
  <si>
    <t>5.
Restarted</t>
  </si>
  <si>
    <t>6.
Transferred from other dialysis unit</t>
  </si>
  <si>
    <t>7.
Returned after transplanta-tion</t>
  </si>
  <si>
    <t>8.
Deaths</t>
  </si>
  <si>
    <t>9.
Recovered kidney function</t>
  </si>
  <si>
    <t>10.
Received transplant</t>
  </si>
  <si>
    <t>11.
Transferred to other dialysis unit</t>
  </si>
  <si>
    <t>12.
Discontinued dialysis</t>
  </si>
  <si>
    <t>13.
Other (LTFU)</t>
  </si>
  <si>
    <t>In-center
04A</t>
  </si>
  <si>
    <t>Home
04B</t>
  </si>
  <si>
    <t>In-center 
05A</t>
  </si>
  <si>
    <t>Home
05B</t>
  </si>
  <si>
    <t>In-center
06A</t>
  </si>
  <si>
    <t>Home
06B</t>
  </si>
  <si>
    <t>In-center
07A</t>
  </si>
  <si>
    <t>Home
07B</t>
  </si>
  <si>
    <t>In-center
08A</t>
  </si>
  <si>
    <t>Home
08B</t>
  </si>
  <si>
    <t>In-center
09A</t>
  </si>
  <si>
    <t>Home
09B</t>
  </si>
  <si>
    <t>In-center 
10A</t>
  </si>
  <si>
    <t>Home
10B</t>
  </si>
  <si>
    <t>In-center
11A</t>
  </si>
  <si>
    <t>Home
11B</t>
  </si>
  <si>
    <t>In-center
12A</t>
  </si>
  <si>
    <t>Home
12B</t>
  </si>
  <si>
    <t>In-center
13A</t>
  </si>
  <si>
    <t>Home
13B</t>
  </si>
  <si>
    <t>Total number of outpatient treatments</t>
  </si>
  <si>
    <t>Number of days spent training home patients</t>
  </si>
  <si>
    <t>2728 Due Date</t>
  </si>
  <si>
    <t>Admit 
Due Date</t>
  </si>
  <si>
    <t>2746 
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</si>
</sst>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m/d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2" borderId="3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 shrinkToFit="1"/>
      <protection locked="0"/>
    </xf>
    <xf numFmtId="0" fontId="9" fillId="0" borderId="13" xfId="0" applyFont="1" applyFill="1" applyBorder="1" applyAlignment="1" applyProtection="1">
      <alignment horizontal="center" wrapText="1"/>
      <protection locked="0"/>
    </xf>
    <xf numFmtId="0" fontId="9" fillId="0" borderId="14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49" fontId="0" fillId="0" borderId="15" xfId="0" applyNumberFormat="1" applyFont="1" applyBorder="1" applyAlignment="1" applyProtection="1">
      <alignment horizontal="left"/>
      <protection locked="0"/>
    </xf>
    <xf numFmtId="49" fontId="10" fillId="0" borderId="20" xfId="0" applyNumberFormat="1" applyFont="1" applyBorder="1" applyAlignment="1" applyProtection="1">
      <alignment horizontal="left"/>
      <protection locked="0"/>
    </xf>
    <xf numFmtId="165" fontId="11" fillId="0" borderId="20" xfId="0" applyNumberFormat="1" applyFont="1" applyBorder="1" applyAlignment="1" applyProtection="1">
      <alignment horizontal="left"/>
      <protection locked="0"/>
    </xf>
    <xf numFmtId="49" fontId="0" fillId="0" borderId="20" xfId="0" applyNumberFormat="1" applyFont="1" applyBorder="1" applyAlignment="1" applyProtection="1">
      <alignment horizontal="left"/>
      <protection locked="0"/>
    </xf>
    <xf numFmtId="49" fontId="0" fillId="0" borderId="4" xfId="0" applyNumberFormat="1" applyFont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wrapText="1"/>
      <protection locked="0"/>
    </xf>
    <xf numFmtId="49" fontId="10" fillId="0" borderId="26" xfId="0" applyNumberFormat="1" applyFont="1" applyBorder="1" applyAlignment="1" applyProtection="1">
      <alignment horizontal="left"/>
      <protection locked="0"/>
    </xf>
    <xf numFmtId="0" fontId="12" fillId="2" borderId="26" xfId="0" applyFont="1" applyFill="1" applyBorder="1" applyAlignment="1" applyProtection="1">
      <alignment horizontal="left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2" fillId="2" borderId="20" xfId="0" applyFont="1" applyFill="1" applyBorder="1" applyAlignment="1" applyProtection="1">
      <alignment horizontal="left"/>
      <protection locked="0"/>
    </xf>
    <xf numFmtId="0" fontId="10" fillId="2" borderId="20" xfId="0" applyFont="1" applyFill="1" applyBorder="1" applyAlignment="1" applyProtection="1">
      <alignment horizontal="left"/>
      <protection locked="0"/>
    </xf>
    <xf numFmtId="49" fontId="10" fillId="0" borderId="4" xfId="0" applyNumberFormat="1" applyFont="1" applyBorder="1" applyAlignment="1" applyProtection="1">
      <alignment horizontal="left"/>
      <protection locked="0"/>
    </xf>
    <xf numFmtId="165" fontId="11" fillId="0" borderId="4" xfId="0" applyNumberFormat="1" applyFont="1" applyBorder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165" fontId="11" fillId="0" borderId="0" xfId="0" applyNumberFormat="1" applyFont="1" applyBorder="1" applyProtection="1">
      <protection locked="0"/>
    </xf>
    <xf numFmtId="49" fontId="1" fillId="0" borderId="20" xfId="0" applyNumberFormat="1" applyFont="1" applyBorder="1" applyProtection="1">
      <protection locked="0"/>
    </xf>
    <xf numFmtId="165" fontId="13" fillId="0" borderId="0" xfId="0" applyNumberFormat="1" applyFont="1" applyBorder="1" applyProtection="1">
      <protection locked="0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0" xfId="0" applyBorder="1" applyProtection="1"/>
    <xf numFmtId="0" fontId="0" fillId="0" borderId="20" xfId="0" applyFont="1" applyBorder="1" applyProtection="1"/>
    <xf numFmtId="0" fontId="0" fillId="0" borderId="0" xfId="0" applyBorder="1" applyProtection="1">
      <protection locked="0"/>
    </xf>
    <xf numFmtId="1" fontId="0" fillId="0" borderId="20" xfId="0" applyNumberFormat="1" applyBorder="1" applyProtection="1">
      <protection locked="0"/>
    </xf>
    <xf numFmtId="49" fontId="10" fillId="0" borderId="30" xfId="0" applyNumberFormat="1" applyFont="1" applyBorder="1" applyAlignment="1" applyProtection="1">
      <alignment horizontal="left"/>
      <protection locked="0"/>
    </xf>
    <xf numFmtId="0" fontId="12" fillId="2" borderId="30" xfId="0" applyFont="1" applyFill="1" applyBorder="1" applyAlignment="1" applyProtection="1">
      <alignment horizontal="left"/>
      <protection locked="0"/>
    </xf>
    <xf numFmtId="0" fontId="10" fillId="2" borderId="30" xfId="0" applyFont="1" applyFill="1" applyBorder="1" applyAlignment="1" applyProtection="1">
      <alignment horizontal="left"/>
      <protection locked="0"/>
    </xf>
    <xf numFmtId="49" fontId="0" fillId="0" borderId="30" xfId="0" applyNumberFormat="1" applyFont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164" fontId="2" fillId="2" borderId="10" xfId="0" applyNumberFormat="1" applyFont="1" applyFill="1" applyBorder="1" applyAlignment="1" applyProtection="1">
      <protection locked="0"/>
    </xf>
    <xf numFmtId="164" fontId="2" fillId="2" borderId="3" xfId="0" applyNumberFormat="1" applyFont="1" applyFill="1" applyBorder="1" applyAlignment="1" applyProtection="1">
      <protection locked="0"/>
    </xf>
    <xf numFmtId="164" fontId="2" fillId="2" borderId="25" xfId="0" applyNumberFormat="1" applyFont="1" applyFill="1" applyBorder="1" applyAlignment="1" applyProtection="1">
      <protection locked="0"/>
    </xf>
    <xf numFmtId="49" fontId="10" fillId="0" borderId="32" xfId="0" applyNumberFormat="1" applyFont="1" applyBorder="1" applyAlignment="1" applyProtection="1">
      <alignment horizontal="left"/>
      <protection locked="0"/>
    </xf>
    <xf numFmtId="49" fontId="10" fillId="0" borderId="33" xfId="0" applyNumberFormat="1" applyFont="1" applyBorder="1" applyAlignment="1" applyProtection="1">
      <alignment horizontal="left"/>
      <protection locked="0"/>
    </xf>
    <xf numFmtId="49" fontId="10" fillId="0" borderId="34" xfId="0" applyNumberFormat="1" applyFont="1" applyBorder="1" applyAlignment="1" applyProtection="1">
      <alignment horizontal="left"/>
      <protection locked="0"/>
    </xf>
    <xf numFmtId="49" fontId="0" fillId="0" borderId="35" xfId="0" applyNumberFormat="1" applyFont="1" applyBorder="1" applyAlignment="1" applyProtection="1">
      <alignment horizontal="left"/>
      <protection locked="0"/>
    </xf>
    <xf numFmtId="49" fontId="0" fillId="0" borderId="36" xfId="0" applyNumberFormat="1" applyFont="1" applyBorder="1" applyAlignment="1" applyProtection="1">
      <alignment horizontal="left"/>
      <protection locked="0"/>
    </xf>
    <xf numFmtId="49" fontId="10" fillId="0" borderId="37" xfId="0" applyNumberFormat="1" applyFont="1" applyBorder="1" applyAlignment="1" applyProtection="1">
      <alignment horizontal="left"/>
      <protection locked="0"/>
    </xf>
    <xf numFmtId="49" fontId="0" fillId="0" borderId="38" xfId="0" applyNumberFormat="1" applyFont="1" applyBorder="1" applyAlignment="1" applyProtection="1">
      <alignment horizontal="left"/>
      <protection locked="0"/>
    </xf>
    <xf numFmtId="49" fontId="0" fillId="0" borderId="39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49" fontId="11" fillId="0" borderId="26" xfId="0" applyNumberFormat="1" applyFont="1" applyBorder="1" applyAlignment="1" applyProtection="1">
      <alignment horizontal="left"/>
      <protection locked="0"/>
    </xf>
    <xf numFmtId="49" fontId="11" fillId="0" borderId="20" xfId="0" applyNumberFormat="1" applyFont="1" applyBorder="1" applyAlignment="1" applyProtection="1">
      <alignment horizontal="left"/>
      <protection locked="0"/>
    </xf>
    <xf numFmtId="49" fontId="11" fillId="0" borderId="30" xfId="0" applyNumberFormat="1" applyFont="1" applyBorder="1" applyAlignment="1" applyProtection="1">
      <alignment horizontal="left"/>
      <protection locked="0"/>
    </xf>
    <xf numFmtId="49" fontId="11" fillId="0" borderId="4" xfId="0" applyNumberFormat="1" applyFont="1" applyBorder="1" applyAlignment="1" applyProtection="1">
      <alignment horizontal="left"/>
      <protection locked="0"/>
    </xf>
    <xf numFmtId="49" fontId="11" fillId="0" borderId="26" xfId="0" applyNumberFormat="1" applyFont="1" applyBorder="1" applyAlignment="1" applyProtection="1">
      <alignment horizontal="left" wrapText="1"/>
      <protection locked="0"/>
    </xf>
    <xf numFmtId="49" fontId="12" fillId="0" borderId="26" xfId="0" applyNumberFormat="1" applyFont="1" applyBorder="1" applyAlignment="1" applyProtection="1">
      <alignment horizontal="left" wrapText="1"/>
      <protection locked="0"/>
    </xf>
    <xf numFmtId="49" fontId="12" fillId="0" borderId="20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49" fontId="0" fillId="0" borderId="15" xfId="0" applyNumberFormat="1" applyFont="1" applyBorder="1" applyAlignment="1" applyProtection="1">
      <protection locked="0"/>
    </xf>
    <xf numFmtId="49" fontId="0" fillId="0" borderId="20" xfId="0" applyNumberFormat="1" applyFont="1" applyBorder="1" applyAlignment="1" applyProtection="1">
      <protection locked="0"/>
    </xf>
    <xf numFmtId="49" fontId="0" fillId="0" borderId="4" xfId="0" applyNumberFormat="1" applyFont="1" applyBorder="1" applyAlignment="1" applyProtection="1">
      <protection locked="0"/>
    </xf>
    <xf numFmtId="49" fontId="0" fillId="0" borderId="18" xfId="0" applyNumberFormat="1" applyFont="1" applyBorder="1" applyAlignment="1" applyProtection="1">
      <protection locked="0"/>
    </xf>
    <xf numFmtId="49" fontId="0" fillId="0" borderId="21" xfId="0" applyNumberFormat="1" applyFont="1" applyBorder="1" applyAlignment="1" applyProtection="1">
      <protection locked="0"/>
    </xf>
    <xf numFmtId="49" fontId="0" fillId="0" borderId="5" xfId="0" applyNumberFormat="1" applyFont="1" applyBorder="1" applyAlignment="1" applyProtection="1">
      <protection locked="0"/>
    </xf>
    <xf numFmtId="0" fontId="12" fillId="0" borderId="27" xfId="0" applyFont="1" applyBorder="1" applyAlignment="1" applyProtection="1">
      <alignment horizontal="left"/>
      <protection locked="0"/>
    </xf>
    <xf numFmtId="0" fontId="16" fillId="0" borderId="0" xfId="0" applyFont="1"/>
    <xf numFmtId="0" fontId="0" fillId="0" borderId="0" xfId="0" applyFont="1"/>
    <xf numFmtId="0" fontId="19" fillId="0" borderId="11" xfId="0" applyFont="1" applyBorder="1" applyAlignment="1">
      <alignment horizontal="center" wrapText="1"/>
    </xf>
    <xf numFmtId="0" fontId="19" fillId="0" borderId="44" xfId="0" applyFont="1" applyBorder="1" applyAlignment="1">
      <alignment horizontal="center" wrapText="1"/>
    </xf>
    <xf numFmtId="0" fontId="19" fillId="0" borderId="45" xfId="0" applyFont="1" applyBorder="1" applyAlignment="1">
      <alignment horizontal="center" wrapText="1"/>
    </xf>
    <xf numFmtId="0" fontId="19" fillId="0" borderId="46" xfId="0" applyFont="1" applyBorder="1" applyAlignment="1">
      <alignment horizontal="center" wrapText="1"/>
    </xf>
    <xf numFmtId="0" fontId="19" fillId="0" borderId="47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" fontId="4" fillId="0" borderId="11" xfId="0" applyNumberFormat="1" applyFont="1" applyBorder="1"/>
    <xf numFmtId="1" fontId="4" fillId="0" borderId="10" xfId="0" applyNumberFormat="1" applyFont="1" applyBorder="1"/>
    <xf numFmtId="1" fontId="4" fillId="0" borderId="14" xfId="0" applyNumberFormat="1" applyFont="1" applyBorder="1"/>
    <xf numFmtId="1" fontId="4" fillId="0" borderId="2" xfId="0" applyNumberFormat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10" xfId="0" applyFont="1" applyBorder="1"/>
    <xf numFmtId="1" fontId="4" fillId="0" borderId="0" xfId="0" applyNumberFormat="1" applyFont="1" applyBorder="1"/>
    <xf numFmtId="0" fontId="4" fillId="0" borderId="0" xfId="0" applyFont="1" applyBorder="1"/>
    <xf numFmtId="49" fontId="10" fillId="0" borderId="31" xfId="0" applyNumberFormat="1" applyFont="1" applyBorder="1" applyAlignment="1" applyProtection="1">
      <protection locked="0"/>
    </xf>
    <xf numFmtId="49" fontId="10" fillId="0" borderId="15" xfId="0" applyNumberFormat="1" applyFont="1" applyBorder="1" applyAlignment="1" applyProtection="1">
      <protection locked="0"/>
    </xf>
    <xf numFmtId="49" fontId="10" fillId="0" borderId="32" xfId="0" applyNumberFormat="1" applyFont="1" applyBorder="1" applyAlignment="1" applyProtection="1">
      <protection locked="0"/>
    </xf>
    <xf numFmtId="49" fontId="10" fillId="0" borderId="20" xfId="0" applyNumberFormat="1" applyFont="1" applyBorder="1" applyAlignment="1" applyProtection="1">
      <protection locked="0"/>
    </xf>
    <xf numFmtId="49" fontId="10" fillId="0" borderId="33" xfId="0" applyNumberFormat="1" applyFont="1" applyBorder="1" applyAlignment="1" applyProtection="1">
      <protection locked="0"/>
    </xf>
    <xf numFmtId="49" fontId="10" fillId="0" borderId="4" xfId="0" applyNumberFormat="1" applyFont="1" applyBorder="1" applyAlignment="1" applyProtection="1">
      <protection locked="0"/>
    </xf>
    <xf numFmtId="49" fontId="11" fillId="0" borderId="15" xfId="0" applyNumberFormat="1" applyFont="1" applyBorder="1" applyAlignment="1" applyProtection="1">
      <protection locked="0"/>
    </xf>
    <xf numFmtId="49" fontId="11" fillId="0" borderId="20" xfId="0" applyNumberFormat="1" applyFont="1" applyBorder="1" applyAlignment="1" applyProtection="1">
      <protection locked="0"/>
    </xf>
    <xf numFmtId="49" fontId="11" fillId="0" borderId="4" xfId="0" applyNumberFormat="1" applyFont="1" applyBorder="1" applyAlignment="1" applyProtection="1">
      <protection locked="0"/>
    </xf>
    <xf numFmtId="49" fontId="12" fillId="0" borderId="18" xfId="0" applyNumberFormat="1" applyFont="1" applyBorder="1" applyAlignment="1" applyProtection="1">
      <protection locked="0"/>
    </xf>
    <xf numFmtId="49" fontId="12" fillId="0" borderId="21" xfId="0" applyNumberFormat="1" applyFont="1" applyBorder="1" applyAlignment="1" applyProtection="1">
      <protection locked="0"/>
    </xf>
    <xf numFmtId="49" fontId="12" fillId="0" borderId="4" xfId="0" applyNumberFormat="1" applyFont="1" applyBorder="1" applyAlignment="1" applyProtection="1">
      <protection locked="0"/>
    </xf>
    <xf numFmtId="0" fontId="13" fillId="2" borderId="19" xfId="0" applyFont="1" applyFill="1" applyBorder="1" applyAlignment="1" applyProtection="1">
      <alignment horizontal="left"/>
    </xf>
    <xf numFmtId="0" fontId="13" fillId="2" borderId="23" xfId="0" applyFont="1" applyFill="1" applyBorder="1" applyAlignment="1" applyProtection="1">
      <alignment horizontal="left"/>
    </xf>
    <xf numFmtId="0" fontId="13" fillId="2" borderId="24" xfId="0" applyFont="1" applyFill="1" applyBorder="1" applyAlignment="1" applyProtection="1">
      <alignment horizontal="left"/>
    </xf>
    <xf numFmtId="0" fontId="1" fillId="0" borderId="3" xfId="0" applyFont="1" applyBorder="1" applyAlignment="1" applyProtection="1">
      <alignment horizontal="center" wrapText="1"/>
      <protection locked="0"/>
    </xf>
    <xf numFmtId="0" fontId="12" fillId="0" borderId="40" xfId="0" applyFont="1" applyBorder="1" applyAlignment="1" applyProtection="1">
      <alignment horizontal="left"/>
      <protection locked="0"/>
    </xf>
    <xf numFmtId="165" fontId="10" fillId="0" borderId="15" xfId="0" applyNumberFormat="1" applyFont="1" applyBorder="1" applyAlignment="1" applyProtection="1">
      <alignment horizontal="left"/>
      <protection locked="0"/>
    </xf>
    <xf numFmtId="165" fontId="10" fillId="0" borderId="20" xfId="0" applyNumberFormat="1" applyFont="1" applyBorder="1" applyAlignment="1" applyProtection="1">
      <alignment horizontal="left"/>
      <protection locked="0"/>
    </xf>
    <xf numFmtId="165" fontId="10" fillId="0" borderId="4" xfId="0" applyNumberFormat="1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wrapText="1"/>
      <protection locked="0"/>
    </xf>
    <xf numFmtId="165" fontId="12" fillId="0" borderId="15" xfId="0" applyNumberFormat="1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65" fontId="11" fillId="0" borderId="26" xfId="0" applyNumberFormat="1" applyFont="1" applyBorder="1" applyAlignment="1" applyProtection="1">
      <alignment horizontal="left"/>
      <protection locked="0"/>
    </xf>
    <xf numFmtId="165" fontId="11" fillId="0" borderId="30" xfId="0" applyNumberFormat="1" applyFont="1" applyBorder="1" applyAlignment="1" applyProtection="1">
      <alignment horizontal="left"/>
      <protection locked="0"/>
    </xf>
    <xf numFmtId="165" fontId="12" fillId="0" borderId="4" xfId="0" applyNumberFormat="1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49" fontId="10" fillId="0" borderId="26" xfId="0" applyNumberFormat="1" applyFont="1" applyBorder="1" applyAlignment="1" applyProtection="1">
      <alignment horizontal="center"/>
      <protection locked="0"/>
    </xf>
    <xf numFmtId="49" fontId="10" fillId="0" borderId="20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25" xfId="0" applyFont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left"/>
      <protection locked="0"/>
    </xf>
    <xf numFmtId="0" fontId="10" fillId="2" borderId="17" xfId="0" applyFont="1" applyFill="1" applyBorder="1" applyAlignment="1" applyProtection="1">
      <alignment horizontal="left"/>
      <protection locked="0"/>
    </xf>
    <xf numFmtId="0" fontId="10" fillId="2" borderId="21" xfId="0" applyFont="1" applyFill="1" applyBorder="1" applyAlignment="1" applyProtection="1">
      <alignment horizontal="left"/>
      <protection locked="0"/>
    </xf>
    <xf numFmtId="0" fontId="10" fillId="2" borderId="22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" fillId="5" borderId="49" xfId="0" applyFont="1" applyFill="1" applyBorder="1" applyAlignment="1" applyProtection="1">
      <alignment horizontal="center"/>
      <protection locked="0"/>
    </xf>
    <xf numFmtId="0" fontId="1" fillId="5" borderId="50" xfId="0" applyFont="1" applyFill="1" applyBorder="1" applyAlignment="1" applyProtection="1">
      <alignment horizontal="center"/>
      <protection locked="0"/>
    </xf>
    <xf numFmtId="0" fontId="1" fillId="5" borderId="4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5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5" xfId="0" applyFont="1" applyBorder="1" applyAlignment="1" applyProtection="1">
      <alignment horizontal="center" wrapText="1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0" fillId="0" borderId="21" xfId="0" applyFont="1" applyFill="1" applyBorder="1" applyAlignment="1" applyProtection="1">
      <alignment horizontal="left"/>
      <protection locked="0"/>
    </xf>
    <xf numFmtId="0" fontId="0" fillId="0" borderId="28" xfId="0" applyFont="1" applyFill="1" applyBorder="1" applyAlignment="1" applyProtection="1">
      <alignment horizontal="left"/>
      <protection locked="0"/>
    </xf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20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49" fontId="10" fillId="0" borderId="40" xfId="0" applyNumberFormat="1" applyFont="1" applyBorder="1" applyAlignment="1" applyProtection="1">
      <alignment horizontal="left"/>
      <protection locked="0"/>
    </xf>
    <xf numFmtId="165" fontId="11" fillId="0" borderId="40" xfId="0" applyNumberFormat="1" applyFont="1" applyBorder="1" applyAlignment="1" applyProtection="1">
      <alignment horizontal="center"/>
      <protection locked="0"/>
    </xf>
    <xf numFmtId="0" fontId="10" fillId="0" borderId="40" xfId="0" applyFont="1" applyFill="1" applyBorder="1" applyAlignment="1" applyProtection="1">
      <alignment horizontal="right"/>
      <protection locked="0"/>
    </xf>
    <xf numFmtId="165" fontId="11" fillId="0" borderId="29" xfId="0" applyNumberFormat="1" applyFont="1" applyBorder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right"/>
      <protection locked="0"/>
    </xf>
    <xf numFmtId="49" fontId="10" fillId="0" borderId="5" xfId="0" applyNumberFormat="1" applyFont="1" applyBorder="1" applyAlignment="1" applyProtection="1">
      <alignment horizontal="left"/>
      <protection locked="0"/>
    </xf>
    <xf numFmtId="49" fontId="10" fillId="0" borderId="6" xfId="0" applyNumberFormat="1" applyFont="1" applyBorder="1" applyAlignment="1" applyProtection="1">
      <alignment horizontal="left"/>
      <protection locked="0"/>
    </xf>
    <xf numFmtId="49" fontId="10" fillId="0" borderId="7" xfId="0" applyNumberFormat="1" applyFont="1" applyBorder="1" applyAlignment="1" applyProtection="1">
      <alignment horizontal="left"/>
      <protection locked="0"/>
    </xf>
    <xf numFmtId="49" fontId="10" fillId="0" borderId="21" xfId="0" applyNumberFormat="1" applyFont="1" applyBorder="1" applyAlignment="1" applyProtection="1">
      <alignment horizontal="left"/>
      <protection locked="0"/>
    </xf>
    <xf numFmtId="49" fontId="10" fillId="0" borderId="28" xfId="0" applyNumberFormat="1" applyFont="1" applyBorder="1" applyAlignment="1" applyProtection="1">
      <alignment horizontal="left"/>
      <protection locked="0"/>
    </xf>
    <xf numFmtId="49" fontId="10" fillId="0" borderId="22" xfId="0" applyNumberFormat="1" applyFont="1" applyBorder="1" applyAlignment="1" applyProtection="1">
      <alignment horizontal="left"/>
      <protection locked="0"/>
    </xf>
    <xf numFmtId="49" fontId="10" fillId="0" borderId="16" xfId="0" applyNumberFormat="1" applyFont="1" applyBorder="1" applyAlignment="1" applyProtection="1">
      <alignment horizontal="left"/>
      <protection locked="0"/>
    </xf>
    <xf numFmtId="49" fontId="10" fillId="0" borderId="27" xfId="0" applyNumberFormat="1" applyFont="1" applyBorder="1" applyAlignment="1" applyProtection="1">
      <alignment horizontal="left"/>
      <protection locked="0"/>
    </xf>
    <xf numFmtId="49" fontId="10" fillId="0" borderId="17" xfId="0" applyNumberFormat="1" applyFont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4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17" fillId="0" borderId="1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1" fontId="4" fillId="0" borderId="20" xfId="0" applyNumberFormat="1" applyFont="1" applyBorder="1" applyAlignment="1">
      <alignment horizontal="left"/>
    </xf>
    <xf numFmtId="1" fontId="4" fillId="0" borderId="20" xfId="0" applyNumberFormat="1" applyFont="1" applyBorder="1" applyAlignment="1">
      <alignment horizontal="right"/>
    </xf>
    <xf numFmtId="1" fontId="0" fillId="0" borderId="20" xfId="0" applyNumberFormat="1" applyFont="1" applyBorder="1" applyAlignment="1">
      <alignment horizontal="right"/>
    </xf>
    <xf numFmtId="0" fontId="0" fillId="0" borderId="2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161925</xdr:rowOff>
    </xdr:from>
    <xdr:to>
      <xdr:col>19</xdr:col>
      <xdr:colOff>333375</xdr:colOff>
      <xdr:row>26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66675" y="3019425"/>
          <a:ext cx="8610600" cy="35337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300" b="1" u="sng">
              <a:solidFill>
                <a:srgbClr val="C00000"/>
              </a:solidFill>
              <a:latin typeface="+mn-lt"/>
              <a:ea typeface="+mn-ea"/>
              <a:cs typeface="+mn-cs"/>
            </a:rPr>
            <a:t>Please note that you should only be counting </a:t>
          </a:r>
          <a:r>
            <a:rPr lang="en-US" sz="1300" b="1" u="sng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permanent </a:t>
          </a:r>
          <a:r>
            <a:rPr lang="en-US" sz="1300" b="1" u="sng">
              <a:solidFill>
                <a:srgbClr val="C00000"/>
              </a:solidFill>
              <a:latin typeface="+mn-lt"/>
              <a:ea typeface="+mn-ea"/>
              <a:cs typeface="+mn-cs"/>
            </a:rPr>
            <a:t>patients (any</a:t>
          </a:r>
          <a:r>
            <a:rPr lang="en-US" sz="1300" b="1" u="sng" baseline="0">
              <a:solidFill>
                <a:srgbClr val="C00000"/>
              </a:solidFill>
              <a:latin typeface="+mn-lt"/>
              <a:ea typeface="+mn-ea"/>
              <a:cs typeface="+mn-cs"/>
            </a:rPr>
            <a:t> patient that treats in your facility &gt;30 calendar days)</a:t>
          </a:r>
        </a:p>
        <a:p>
          <a:r>
            <a:rPr 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In-center: </a:t>
          </a:r>
          <a:r>
            <a:rPr lang="en-US" sz="1300">
              <a:solidFill>
                <a:schemeClr val="dk1"/>
              </a:solidFill>
              <a:latin typeface="+mn-lt"/>
              <a:ea typeface="+mn-ea"/>
              <a:cs typeface="+mn-cs"/>
            </a:rPr>
            <a:t>Any patient being treated in your facility as an outpatient.</a:t>
          </a:r>
          <a:endParaRPr lang="en-US" sz="1300"/>
        </a:p>
        <a:p>
          <a:r>
            <a:rPr lang="en-US" sz="1300" b="1">
              <a:solidFill>
                <a:schemeClr val="dk1"/>
              </a:solidFill>
              <a:latin typeface="+mn-lt"/>
              <a:ea typeface="+mn-ea"/>
              <a:cs typeface="+mn-cs"/>
            </a:rPr>
            <a:t>Home: </a:t>
          </a:r>
          <a:r>
            <a:rPr lang="en-US" sz="1300">
              <a:solidFill>
                <a:schemeClr val="dk1"/>
              </a:solidFill>
              <a:latin typeface="+mn-lt"/>
              <a:ea typeface="+mn-ea"/>
              <a:cs typeface="+mn-cs"/>
            </a:rPr>
            <a:t>Any patient with a home modality being</a:t>
          </a:r>
          <a:r>
            <a:rPr lang="en-US" sz="1300" baseline="0">
              <a:solidFill>
                <a:schemeClr val="dk1"/>
              </a:solidFill>
              <a:latin typeface="+mn-lt"/>
              <a:ea typeface="+mn-ea"/>
              <a:cs typeface="+mn-cs"/>
            </a:rPr>
            <a:t> treated in their homes (CAPD; CCPD; Home Hemo).</a:t>
          </a:r>
          <a:endParaRPr lang="en-US" sz="13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300" b="1"/>
            <a:t>4.</a:t>
          </a:r>
          <a:r>
            <a:rPr lang="en-US" sz="1300" b="1" baseline="0"/>
            <a:t>   </a:t>
          </a:r>
          <a:r>
            <a:rPr lang="en-US" sz="1300" b="1"/>
            <a:t>Started for first time ever: </a:t>
          </a:r>
          <a:r>
            <a:rPr lang="en-US" sz="1300" b="0"/>
            <a:t>The</a:t>
          </a:r>
          <a:r>
            <a:rPr lang="en-US" sz="1300" b="0" baseline="0"/>
            <a:t> patient is new to dialysis (your facility submitted an Initial 2728 form).</a:t>
          </a:r>
        </a:p>
        <a:p>
          <a:r>
            <a:rPr lang="en-US" sz="1300" b="1" baseline="0"/>
            <a:t>5.   Restarted: </a:t>
          </a:r>
          <a:r>
            <a:rPr lang="en-US" sz="1300" b="0" baseline="0"/>
            <a:t>A</a:t>
          </a:r>
          <a:r>
            <a:rPr lang="en-US" sz="1300" b="1" baseline="0"/>
            <a:t> </a:t>
          </a:r>
          <a:r>
            <a:rPr lang="en-US" sz="1300" b="0" baseline="0"/>
            <a:t>patient previously on dialysis, recovered function and has now returned to treatment. </a:t>
          </a:r>
        </a:p>
        <a:p>
          <a:r>
            <a:rPr lang="en-US" sz="1300" b="1" baseline="0"/>
            <a:t>6.   Transferred from other dialysis unit: </a:t>
          </a:r>
          <a:r>
            <a:rPr lang="en-US" sz="1300" b="0" baseline="0"/>
            <a:t>Non-transient patient has transferred into your facility from another outpatient dialysis facility.</a:t>
          </a:r>
        </a:p>
        <a:p>
          <a:r>
            <a:rPr lang="en-US" sz="1300" b="1" baseline="0"/>
            <a:t>7.   Returned after transplantation: </a:t>
          </a:r>
          <a:r>
            <a:rPr lang="en-US" sz="1300" b="0" baseline="0"/>
            <a:t>Patient has returned to treatment after his/her transplant failed.</a:t>
          </a:r>
        </a:p>
        <a:p>
          <a:r>
            <a:rPr lang="en-US" sz="1300" b="1" baseline="0"/>
            <a:t>8.   Deaths: </a:t>
          </a:r>
          <a:r>
            <a:rPr lang="en-US" sz="1300" b="0" baseline="0"/>
            <a:t>A permanent patient on your facility caseload has expired.</a:t>
          </a:r>
        </a:p>
        <a:p>
          <a:r>
            <a:rPr lang="en-US" sz="1300" b="1" baseline="0"/>
            <a:t>9.   Recovered kidney function: </a:t>
          </a:r>
          <a:r>
            <a:rPr lang="en-US" sz="1300" b="0" baseline="0"/>
            <a:t>A patient has regained native kidney function.</a:t>
          </a:r>
        </a:p>
        <a:p>
          <a:r>
            <a:rPr lang="en-US" sz="1300" b="1" baseline="0"/>
            <a:t>10. Received transplant: </a:t>
          </a:r>
          <a:r>
            <a:rPr lang="en-US" sz="1300" b="0" baseline="0"/>
            <a:t>A patient has received a kidney transplant.</a:t>
          </a:r>
        </a:p>
        <a:p>
          <a:r>
            <a:rPr lang="en-US" sz="1300" b="1" baseline="0"/>
            <a:t>11. Transferred to other dialysis unit: </a:t>
          </a:r>
          <a:r>
            <a:rPr lang="en-US" sz="1300" b="0" baseline="0"/>
            <a:t>Non-transient p</a:t>
          </a:r>
          <a:r>
            <a:rPr lang="en-US" sz="13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atient has transferred to another outpatient dialysis facility.</a:t>
          </a:r>
        </a:p>
        <a:p>
          <a:r>
            <a:rPr lang="en-US" sz="1300" b="1" baseline="0"/>
            <a:t>12. Discontinued dialysis: </a:t>
          </a:r>
          <a:r>
            <a:rPr lang="en-US" sz="1300" b="0" baseline="0"/>
            <a:t>A patient has chosen to stop dialysis and has not died within 30 days stopping treatment at your facility.</a:t>
          </a:r>
        </a:p>
        <a:p>
          <a:r>
            <a:rPr lang="en-US" sz="1300" b="1" baseline="0"/>
            <a:t>13. Lost to Follow Up (LTFU): </a:t>
          </a:r>
          <a:r>
            <a:rPr lang="en-US" sz="1300" b="0" baseline="0"/>
            <a:t>A patient has stopped coming for treatment , has made no contact with your facility and you do not have knowledge of the patient's location.</a:t>
          </a:r>
          <a:endParaRPr lang="en-US" sz="13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workbookViewId="0">
      <selection activeCell="Q14" sqref="Q1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7.85546875" style="2" bestFit="1" customWidth="1"/>
    <col min="5" max="5" width="7.28515625" style="2" customWidth="1"/>
    <col min="6" max="6" width="7.85546875" style="2" customWidth="1"/>
    <col min="7" max="7" width="10.140625" style="2" customWidth="1"/>
    <col min="8" max="9" width="9.28515625" style="2" customWidth="1"/>
    <col min="10" max="10" width="9.85546875" style="2" customWidth="1"/>
    <col min="11" max="11" width="7.140625" style="2" customWidth="1"/>
    <col min="12" max="12" width="6.85546875" style="2" customWidth="1"/>
    <col min="13" max="13" width="10.5703125" style="2" customWidth="1"/>
    <col min="14" max="14" width="9.140625" style="2"/>
    <col min="15" max="15" width="16.42578125" style="2" bestFit="1" customWidth="1"/>
    <col min="16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5"/>
      <c r="I1" s="156"/>
      <c r="J1" s="46" t="s">
        <v>3</v>
      </c>
      <c r="K1" s="47">
        <v>44562</v>
      </c>
      <c r="L1" s="48"/>
      <c r="M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14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29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6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6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6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6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6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6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6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170"/>
      <c r="L55" s="35" t="s">
        <v>53</v>
      </c>
      <c r="M55" s="36" t="s">
        <v>34</v>
      </c>
      <c r="O55" s="68"/>
      <c r="P55" s="68"/>
    </row>
    <row r="56" spans="1:16" ht="15" customHeight="1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6"/>
      <c r="K56" s="167"/>
      <c r="L56" s="39">
        <f>COUNTIFS(J33:J52, "Death", L33:L52, "InCtr Hemo")</f>
        <v>0</v>
      </c>
      <c r="M56" s="39">
        <f>COUNTIFS(J33:J52, "Death", L33:L52, "&lt;&gt;InCtr Hemo")</f>
        <v>0</v>
      </c>
      <c r="O56" s="69"/>
      <c r="P56" s="69"/>
    </row>
    <row r="57" spans="1:16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6"/>
      <c r="K57" s="167"/>
      <c r="L57" s="39">
        <f>COUNTIFS(J33:J52, "Discontinue", L33:L52, "InCtr Hemo")</f>
        <v>0</v>
      </c>
      <c r="M57" s="39">
        <f>COUNTIFS(J33:J52, "Discontinue", L33:L52, "&lt;&gt;InCtr Hemo")</f>
        <v>0</v>
      </c>
      <c r="O57" s="69"/>
      <c r="P57" s="69"/>
    </row>
    <row r="58" spans="1:16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6"/>
      <c r="K58" s="167"/>
      <c r="L58" s="39">
        <f>COUNTIFS(J33:J52, "Recover Function", L33:L52, "InCtr Hemo")</f>
        <v>0</v>
      </c>
      <c r="M58" s="39">
        <f>COUNTIFS(J33:J52, "Recover Function", L33:L52, "&lt;&gt;InCtr Hemo")</f>
        <v>0</v>
      </c>
      <c r="O58" s="69"/>
      <c r="P58" s="69"/>
    </row>
    <row r="59" spans="1:16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6"/>
      <c r="K59" s="167"/>
      <c r="L59" s="39">
        <f>COUNTIFS(J33:J52, "Transplant", L33:L52, "InCtr Hemo")</f>
        <v>0</v>
      </c>
      <c r="M59" s="39">
        <f>COUNTIFS(J33:J52, "Transplant", L33:L52, "&lt;&gt;InCtr Hemo")</f>
        <v>0</v>
      </c>
      <c r="O59" s="69"/>
      <c r="P59" s="69"/>
    </row>
    <row r="60" spans="1:16" x14ac:dyDescent="0.25">
      <c r="A60" s="40"/>
      <c r="B60" s="40"/>
      <c r="C60" s="40"/>
      <c r="H60" s="165" t="s">
        <v>44</v>
      </c>
      <c r="I60" s="166"/>
      <c r="J60" s="166"/>
      <c r="K60" s="167"/>
      <c r="L60" s="39">
        <f>COUNTIFS(J33:J52, "Transfer", L33:L52, "InCtr Hemo")</f>
        <v>0</v>
      </c>
      <c r="M60" s="39">
        <f>COUNTIFS(J33:J52, "Transfer", L33:L52, "&lt;&gt;InCtr Hemo")</f>
        <v>0</v>
      </c>
    </row>
    <row r="61" spans="1:16" x14ac:dyDescent="0.25">
      <c r="H61" s="165" t="s">
        <v>45</v>
      </c>
      <c r="I61" s="166"/>
      <c r="J61" s="166"/>
      <c r="K61" s="167"/>
      <c r="L61" s="39">
        <f>COUNTIFS(J33:J52, "Other/LTFU", L33:L52, "InCtr Hemo")</f>
        <v>0</v>
      </c>
      <c r="M61" s="39">
        <f>COUNTIFS(J33:J52, "Other/LTFU", L33:L52, "&lt;&gt;InCtr Hemo")</f>
        <v>0</v>
      </c>
    </row>
    <row r="62" spans="1:16" x14ac:dyDescent="0.25">
      <c r="A62" s="169" t="s">
        <v>47</v>
      </c>
      <c r="B62" s="169"/>
      <c r="C62" s="41"/>
      <c r="H62" s="168" t="s">
        <v>46</v>
      </c>
      <c r="I62" s="168"/>
      <c r="J62" s="168"/>
      <c r="K62" s="168"/>
      <c r="L62" s="39">
        <f>COUNTIFS(J33:J52, "IVD", L33:L52, "InCtr Hemo")</f>
        <v>0</v>
      </c>
      <c r="M62" s="39">
        <f>COUNTIFS(J33:J52, "IVD", L33:L52, "&lt;&gt;InCtr Hemo")</f>
        <v>0</v>
      </c>
    </row>
    <row r="63" spans="1:16" x14ac:dyDescent="0.25">
      <c r="A63" s="169" t="s">
        <v>87</v>
      </c>
      <c r="B63" s="169"/>
      <c r="C63" s="41"/>
    </row>
  </sheetData>
  <dataConsolidate/>
  <mergeCells count="119">
    <mergeCell ref="A63:B63"/>
    <mergeCell ref="L41:M41"/>
    <mergeCell ref="L42:M42"/>
    <mergeCell ref="J48:K48"/>
    <mergeCell ref="J49:K49"/>
    <mergeCell ref="J50:K50"/>
    <mergeCell ref="J51:K51"/>
    <mergeCell ref="J42:K42"/>
    <mergeCell ref="J43:K43"/>
    <mergeCell ref="J44:K44"/>
    <mergeCell ref="J45:K45"/>
    <mergeCell ref="J46:K46"/>
    <mergeCell ref="L52:M52"/>
    <mergeCell ref="L49:M49"/>
    <mergeCell ref="L50:M50"/>
    <mergeCell ref="L51:M51"/>
    <mergeCell ref="L43:M43"/>
    <mergeCell ref="L44:M44"/>
    <mergeCell ref="L45:M45"/>
    <mergeCell ref="L46:M46"/>
    <mergeCell ref="L47:M47"/>
    <mergeCell ref="L48:M48"/>
    <mergeCell ref="J47:K47"/>
    <mergeCell ref="E43:G43"/>
    <mergeCell ref="E33:G33"/>
    <mergeCell ref="J33:K33"/>
    <mergeCell ref="L33:M33"/>
    <mergeCell ref="E34:G34"/>
    <mergeCell ref="L39:M39"/>
    <mergeCell ref="L40:M40"/>
    <mergeCell ref="J34:K34"/>
    <mergeCell ref="L34:M34"/>
    <mergeCell ref="E44:G44"/>
    <mergeCell ref="J39:K39"/>
    <mergeCell ref="J40:K40"/>
    <mergeCell ref="J41:K41"/>
    <mergeCell ref="L37:M37"/>
    <mergeCell ref="E38:G38"/>
    <mergeCell ref="J38:K38"/>
    <mergeCell ref="L38:M38"/>
    <mergeCell ref="E35:G35"/>
    <mergeCell ref="J35:K35"/>
    <mergeCell ref="L35:M35"/>
    <mergeCell ref="E36:G36"/>
    <mergeCell ref="J36:K36"/>
    <mergeCell ref="L36:M36"/>
    <mergeCell ref="E39:G39"/>
    <mergeCell ref="E40:G40"/>
    <mergeCell ref="A53:B53"/>
    <mergeCell ref="D53:F53"/>
    <mergeCell ref="J53:M53"/>
    <mergeCell ref="D54:F54"/>
    <mergeCell ref="J54:M54"/>
    <mergeCell ref="E52:G52"/>
    <mergeCell ref="J52:K52"/>
    <mergeCell ref="E37:G37"/>
    <mergeCell ref="J37:K37"/>
    <mergeCell ref="E45:G45"/>
    <mergeCell ref="E50:G50"/>
    <mergeCell ref="E51:G51"/>
    <mergeCell ref="E46:G46"/>
    <mergeCell ref="E47:G47"/>
    <mergeCell ref="E48:G48"/>
    <mergeCell ref="E49:G49"/>
    <mergeCell ref="E41:G41"/>
    <mergeCell ref="E42:G42"/>
    <mergeCell ref="H60:K60"/>
    <mergeCell ref="H61:K61"/>
    <mergeCell ref="H62:K62"/>
    <mergeCell ref="A62:B62"/>
    <mergeCell ref="H55:K55"/>
    <mergeCell ref="H56:K56"/>
    <mergeCell ref="H57:K57"/>
    <mergeCell ref="H58:K58"/>
    <mergeCell ref="H59:K59"/>
    <mergeCell ref="E32:G32"/>
    <mergeCell ref="J32:K32"/>
    <mergeCell ref="L32:M32"/>
    <mergeCell ref="A31:M31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A1:B1"/>
    <mergeCell ref="D1:E1"/>
    <mergeCell ref="A2:J2"/>
    <mergeCell ref="E3:H3"/>
    <mergeCell ref="K3:L3"/>
    <mergeCell ref="E7:F7"/>
    <mergeCell ref="G7:H7"/>
    <mergeCell ref="G8:H8"/>
    <mergeCell ref="E8:F8"/>
    <mergeCell ref="I4:I8"/>
    <mergeCell ref="G1:I1"/>
    <mergeCell ref="J11:K11"/>
    <mergeCell ref="J12:K12"/>
    <mergeCell ref="J13:K13"/>
    <mergeCell ref="J14:K14"/>
    <mergeCell ref="J15:K15"/>
    <mergeCell ref="J16:K16"/>
    <mergeCell ref="L9:M9"/>
    <mergeCell ref="E4:F4"/>
    <mergeCell ref="G4:H4"/>
    <mergeCell ref="E5:F5"/>
    <mergeCell ref="G5:H5"/>
    <mergeCell ref="E6:F6"/>
    <mergeCell ref="G6:H6"/>
    <mergeCell ref="A9:K9"/>
    <mergeCell ref="J10:K1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G11:G30 F5:F7 E5:E8 G5:H8">
      <formula1>$M$5:$M$8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51:K51">
      <formula1>H56:H62</formula1>
    </dataValidation>
  </dataValidation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8554687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44835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570312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44866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J21" sqref="J21:K21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2851562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44896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60.7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I4" sqref="I4"/>
    </sheetView>
  </sheetViews>
  <sheetFormatPr defaultColWidth="9.140625" defaultRowHeight="15" x14ac:dyDescent="0.25"/>
  <cols>
    <col min="1" max="1" width="7.140625" style="82" customWidth="1"/>
    <col min="2" max="2" width="6.28515625" style="82" customWidth="1"/>
    <col min="3" max="3" width="6.7109375" style="82" customWidth="1"/>
    <col min="4" max="4" width="6.28515625" style="82" customWidth="1"/>
    <col min="5" max="5" width="7" style="82" customWidth="1"/>
    <col min="6" max="6" width="6.28515625" style="82" customWidth="1"/>
    <col min="7" max="7" width="6.7109375" style="82" customWidth="1"/>
    <col min="8" max="8" width="6.28515625" style="82" customWidth="1"/>
    <col min="9" max="9" width="7" style="82" customWidth="1"/>
    <col min="10" max="10" width="6.28515625" style="82" customWidth="1"/>
    <col min="11" max="11" width="6.7109375" style="82" customWidth="1"/>
    <col min="12" max="12" width="6.28515625" style="82" customWidth="1"/>
    <col min="13" max="13" width="6.7109375" style="82" customWidth="1"/>
    <col min="14" max="14" width="6.28515625" style="82" customWidth="1"/>
    <col min="15" max="15" width="7.140625" style="82" customWidth="1"/>
    <col min="16" max="16" width="6.28515625" style="82" customWidth="1"/>
    <col min="17" max="17" width="6.5703125" style="82" customWidth="1"/>
    <col min="18" max="18" width="6.28515625" style="82" customWidth="1"/>
    <col min="19" max="19" width="6.85546875" style="82" customWidth="1"/>
    <col min="20" max="20" width="6.28515625" style="82" customWidth="1"/>
    <col min="21" max="16384" width="9.140625" style="82"/>
  </cols>
  <sheetData>
    <row r="1" spans="1:20" s="81" customFormat="1" ht="16.5" thickBot="1" x14ac:dyDescent="0.3">
      <c r="A1" s="193" t="s">
        <v>54</v>
      </c>
      <c r="B1" s="193"/>
      <c r="C1" s="193"/>
      <c r="D1" s="193"/>
      <c r="E1" s="193"/>
      <c r="F1" s="193"/>
      <c r="G1" s="193"/>
      <c r="H1" s="193"/>
      <c r="I1" s="194" t="s">
        <v>55</v>
      </c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0" s="81" customFormat="1" ht="81.75" customHeight="1" thickBot="1" x14ac:dyDescent="0.25">
      <c r="A2" s="191" t="s">
        <v>56</v>
      </c>
      <c r="B2" s="192"/>
      <c r="C2" s="191" t="s">
        <v>57</v>
      </c>
      <c r="D2" s="192"/>
      <c r="E2" s="191" t="s">
        <v>58</v>
      </c>
      <c r="F2" s="192"/>
      <c r="G2" s="191" t="s">
        <v>59</v>
      </c>
      <c r="H2" s="192"/>
      <c r="I2" s="191" t="s">
        <v>60</v>
      </c>
      <c r="J2" s="192"/>
      <c r="K2" s="191" t="s">
        <v>61</v>
      </c>
      <c r="L2" s="192"/>
      <c r="M2" s="191" t="s">
        <v>62</v>
      </c>
      <c r="N2" s="192"/>
      <c r="O2" s="191" t="s">
        <v>63</v>
      </c>
      <c r="P2" s="192"/>
      <c r="Q2" s="191" t="s">
        <v>64</v>
      </c>
      <c r="R2" s="192"/>
      <c r="S2" s="191" t="s">
        <v>65</v>
      </c>
      <c r="T2" s="192"/>
    </row>
    <row r="3" spans="1:20" s="81" customFormat="1" ht="63.75" thickBot="1" x14ac:dyDescent="0.3">
      <c r="A3" s="83" t="s">
        <v>66</v>
      </c>
      <c r="B3" s="84" t="s">
        <v>67</v>
      </c>
      <c r="C3" s="85" t="s">
        <v>68</v>
      </c>
      <c r="D3" s="86" t="s">
        <v>69</v>
      </c>
      <c r="E3" s="87" t="s">
        <v>70</v>
      </c>
      <c r="F3" s="84" t="s">
        <v>71</v>
      </c>
      <c r="G3" s="85" t="s">
        <v>72</v>
      </c>
      <c r="H3" s="86" t="s">
        <v>73</v>
      </c>
      <c r="I3" s="87" t="s">
        <v>74</v>
      </c>
      <c r="J3" s="84" t="s">
        <v>75</v>
      </c>
      <c r="K3" s="85" t="s">
        <v>76</v>
      </c>
      <c r="L3" s="86" t="s">
        <v>77</v>
      </c>
      <c r="M3" s="87" t="s">
        <v>78</v>
      </c>
      <c r="N3" s="84" t="s">
        <v>79</v>
      </c>
      <c r="O3" s="85" t="s">
        <v>80</v>
      </c>
      <c r="P3" s="86" t="s">
        <v>81</v>
      </c>
      <c r="Q3" s="87" t="s">
        <v>82</v>
      </c>
      <c r="R3" s="84" t="s">
        <v>83</v>
      </c>
      <c r="S3" s="85" t="s">
        <v>84</v>
      </c>
      <c r="T3" s="88" t="s">
        <v>85</v>
      </c>
    </row>
    <row r="4" spans="1:20" ht="16.5" thickBot="1" x14ac:dyDescent="0.3">
      <c r="A4" s="89">
        <f>SUM(Jan!B56+Feb!B56+Mar!B56+Apr!B56+May!B56+Jun!B56+Jul!B56+Aug!B56+Sep!B56+Oct!B56+Nov!B56+Dec!B56)</f>
        <v>0</v>
      </c>
      <c r="B4" s="90">
        <f>SUM(Jan!C56+Feb!C56+Mar!C56+Apr!C56+May!C56+Jun!C56+Jul!C56+Aug!C56+Sep!C56+Oct!C56+Nov!C56+Dec!C56)</f>
        <v>0</v>
      </c>
      <c r="C4" s="89">
        <f>SUM(Jan!B57+Feb!B57+Mar!B57+Apr!B57+May!B57+Jun!B57+Jul!B57+Aug!B57+Sep!B57+Oct!B57+Nov!B57+Dec!B57)</f>
        <v>0</v>
      </c>
      <c r="D4" s="91">
        <f>SUM(Jan!C57+Feb!C57+Mar!C57+Apr!C57+May!C57+Jun!C57+Jul!C57+Aug!C57+Sep!C57+Oct!C57+Nov!C57+Dec!C57)</f>
        <v>0</v>
      </c>
      <c r="E4" s="92">
        <f>SUM(Jan!B58+Feb!B58+Mar!B58+Apr!B58+May!B58+Jun!B58+Jul!B58+Aug!B58+Sep!B58+Oct!B58+Nov!B58+Dec!B58)</f>
        <v>0</v>
      </c>
      <c r="F4" s="90">
        <f>SUM(Jan!C58+Feb!C58+Mar!C58+Apr!C58+May!C58+Jun!C58+Jul!C58+Aug!C58+Sep!C58+Oct!C58+Nov!C58+Dec!C58)</f>
        <v>0</v>
      </c>
      <c r="G4" s="89">
        <f>SUM(Jan!B59+Feb!B59+Mar!B59+Apr!B59+May!B59+Jun!B59+Jul!B59+Aug!B59+Sep!B59+Oct!B59+Nov!B59+Dec!B59)</f>
        <v>0</v>
      </c>
      <c r="H4" s="91">
        <f>SUM(Jan!C59+Feb!C59+Mar!C59+Apr!C59+May!C59+Jun!C59+Jul!C59+Aug!C59+Sep!C59+Oct!C59+Nov!C59+Dec!C59)</f>
        <v>0</v>
      </c>
      <c r="I4" s="92">
        <f>SUM(Jan!L56+Feb!K56+Mar!K56+Apr!K56+May!K56+Jun!K56+Jul!K56+Aug!K56+Sep!K56+Oct!K56+Nov!K56+Dec!K56)</f>
        <v>0</v>
      </c>
      <c r="J4" s="90">
        <f>SUM(Jan!M56+Feb!L56+Mar!L56+Apr!L56+May!L56+Jun!L56+Jul!L56+Aug!L56+Sep!L56+Oct!L56+Nov!L56+Dec!L56)</f>
        <v>0</v>
      </c>
      <c r="K4" s="89">
        <f>SUM(Jan!L58+Feb!K58+Mar!K58+Apr!K58+May!K58+Jun!K58+Jul!K58+Aug!K58+Sep!K58+Oct!K58+Nov!K58+Dec!K58)</f>
        <v>0</v>
      </c>
      <c r="L4" s="91">
        <f>SUM(Jan!M58+Feb!L58+Mar!L58+Apr!L58+May!L58+Jun!L58+Jul!L58+Aug!L58+Sep!L58+Oct!L58+Nov!L58+Dec!L58)</f>
        <v>0</v>
      </c>
      <c r="M4" s="92">
        <f>SUM(Jan!L59+Feb!K59+Mar!K59+Apr!K59+May!K59+Jun!K59+Jul!K59+Aug!K59+Sep!K59+Oct!K59+Nov!K59+Dec!K59)</f>
        <v>0</v>
      </c>
      <c r="N4" s="90">
        <f>SUM(Jan!M59+Feb!L59+Mar!L59+Apr!L59+May!L59+Jun!L59+Jul!L59+Aug!L59+Sep!L59+Oct!L59+Nov!L59+Dec!L59)</f>
        <v>0</v>
      </c>
      <c r="O4" s="93">
        <f>SUM(Jan!L60+Feb!K60+Mar!K60+Apr!K60+May!K60+Jun!K60+Jul!K60+Aug!K60+Sep!K60+Oct!K60+Nov!K60+Dec!K60)</f>
        <v>0</v>
      </c>
      <c r="P4" s="94">
        <f>SUM(Jan!M60+Feb!L60+Mar!L60+Apr!L60+May!L60+Jun!L60+Jul!L60+Aug!L60+Sep!L60+Oct!L60+Nov!L60+Dec!L60)</f>
        <v>0</v>
      </c>
      <c r="Q4" s="95">
        <f>SUM(Jan!L57+Feb!K57+Mar!K57+Apr!K57+May!K57+Jun!K57+Jul!K57+Aug!K57+Sep!K57+Oct!K57+Nov!K57+Dec!K57)</f>
        <v>0</v>
      </c>
      <c r="R4" s="96">
        <f>SUM(Jan!M57+Feb!L57+Mar!L57+Apr!L57+May!L57+Jun!L57+Jul!L57+Aug!L57+Sep!L57+Oct!L57+Nov!L57+Dec!L57)</f>
        <v>0</v>
      </c>
      <c r="S4" s="93">
        <f>SUM(Jan!L61+Feb!K61+Mar!K61+Apr!K61+May!K61+Jun!K61+Jul!K61+Aug!K61+Sep!K61+Oct!K61+Nov!K61+Dec!K61)</f>
        <v>0</v>
      </c>
      <c r="T4" s="94">
        <f>SUM(Jan!M61+Feb!L61+Mar!L61+Apr!L61+May!L61+Jun!L61+Jul!L61+Aug!L61+Sep!L61+Oct!L61+Nov!L61+Dec!L61)</f>
        <v>0</v>
      </c>
    </row>
    <row r="5" spans="1:20" ht="15.75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 s="98"/>
      <c r="R5" s="98"/>
      <c r="S5" s="98"/>
      <c r="T5" s="98"/>
    </row>
    <row r="6" spans="1:20" ht="15.75" x14ac:dyDescent="0.25">
      <c r="A6" s="195" t="s">
        <v>86</v>
      </c>
      <c r="B6" s="195"/>
      <c r="C6" s="195"/>
      <c r="D6" s="195"/>
      <c r="E6" s="195"/>
      <c r="F6" s="195"/>
      <c r="G6" s="195"/>
      <c r="H6" s="196">
        <f>SUM(Jan!C62+Feb!C62+Mar!C62+Apr!C62+May!C62+Jun!C62+Jul!C62+Aug!C62+Sep!C62+Oct!C62+Nov!C62+Dec!C62)</f>
        <v>0</v>
      </c>
      <c r="I6" s="196"/>
      <c r="J6" s="97"/>
      <c r="K6" s="97"/>
      <c r="L6" s="97"/>
      <c r="M6" s="97"/>
      <c r="N6" s="97"/>
      <c r="O6" s="98"/>
      <c r="P6" s="98"/>
      <c r="Q6" s="98"/>
      <c r="R6" s="98"/>
      <c r="S6" s="98"/>
      <c r="T6" s="98"/>
    </row>
    <row r="7" spans="1:20" x14ac:dyDescent="0.25">
      <c r="A7" s="169" t="s">
        <v>87</v>
      </c>
      <c r="B7" s="169"/>
      <c r="C7" s="169"/>
      <c r="D7" s="169"/>
      <c r="E7" s="169"/>
      <c r="F7" s="169"/>
      <c r="G7" s="169"/>
      <c r="H7" s="197">
        <f>SUM(Jan!C63+Feb!C63+Mar!C63+Apr!C63+May!C63+Jun!C63+Jul!C63+Aug!C63+Sep!C63+Oct!C63+Nov!C63+Dec!C63)</f>
        <v>0</v>
      </c>
      <c r="I7" s="198"/>
    </row>
  </sheetData>
  <sheetProtection algorithmName="SHA-512" hashValue="NBk7nWgMMHGCJ1X+OCVsr+jBIvucQ5CdBBeKBZu5qK3P6lkSgOGIzKolUUzr7Lx3ZTRuSRJgf+3EoAnq+ywV1g==" saltValue="q85GESfIys2tYAKkwWiz+w==" spinCount="100000" sheet="1" objects="1" scenarios="1"/>
  <mergeCells count="16">
    <mergeCell ref="A7:G7"/>
    <mergeCell ref="A6:G6"/>
    <mergeCell ref="H6:I6"/>
    <mergeCell ref="H7:I7"/>
    <mergeCell ref="Q2:R2"/>
    <mergeCell ref="S2:T2"/>
    <mergeCell ref="A1:H1"/>
    <mergeCell ref="I1:T1"/>
    <mergeCell ref="A2:B2"/>
    <mergeCell ref="C2:D2"/>
    <mergeCell ref="E2:F2"/>
    <mergeCell ref="G2:H2"/>
    <mergeCell ref="I2:J2"/>
    <mergeCell ref="K2:L2"/>
    <mergeCell ref="M2:N2"/>
    <mergeCell ref="O2:P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E23" sqref="E23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42578125" style="2" customWidth="1"/>
    <col min="11" max="11" width="6.85546875" style="2" customWidth="1"/>
    <col min="12" max="12" width="10.5703125" style="2" customWidth="1"/>
    <col min="13" max="13" width="9.140625" style="2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44593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5.7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B24" sqref="B2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2851562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44621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60.7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4257812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44652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5.7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570312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44682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8" t="s">
        <v>37</v>
      </c>
      <c r="I56" s="168"/>
      <c r="J56" s="168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8" t="s">
        <v>39</v>
      </c>
      <c r="I57" s="168"/>
      <c r="J57" s="168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8" t="s">
        <v>41</v>
      </c>
      <c r="I58" s="168"/>
      <c r="J58" s="168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8" t="s">
        <v>43</v>
      </c>
      <c r="I59" s="168"/>
      <c r="J59" s="168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8" t="s">
        <v>44</v>
      </c>
      <c r="I60" s="168"/>
      <c r="J60" s="168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8" t="s">
        <v>45</v>
      </c>
      <c r="I61" s="168"/>
      <c r="J61" s="168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710937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44713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8554687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44743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8554687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44774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" sqref="A2:XFD54"/>
    </sheetView>
  </sheetViews>
  <sheetFormatPr defaultColWidth="9.140625" defaultRowHeight="15" x14ac:dyDescent="0.25"/>
  <cols>
    <col min="1" max="1" width="25.140625" style="2" customWidth="1"/>
    <col min="2" max="2" width="15.28515625" style="2" customWidth="1"/>
    <col min="3" max="3" width="15.28515625" style="2" bestFit="1" customWidth="1"/>
    <col min="4" max="4" width="8.5703125" style="2" customWidth="1"/>
    <col min="5" max="5" width="7.28515625" style="2" customWidth="1"/>
    <col min="6" max="6" width="7.85546875" style="2" customWidth="1"/>
    <col min="7" max="7" width="10.140625" style="2" customWidth="1"/>
    <col min="8" max="8" width="9.28515625" style="2" customWidth="1"/>
    <col min="9" max="9" width="9.85546875" style="2" customWidth="1"/>
    <col min="10" max="10" width="7.7109375" style="2" customWidth="1"/>
    <col min="11" max="11" width="6.85546875" style="2" customWidth="1"/>
    <col min="12" max="12" width="10.5703125" style="2" customWidth="1"/>
    <col min="13" max="13" width="10" style="2" bestFit="1" customWidth="1"/>
    <col min="14" max="14" width="16.42578125" style="2" bestFit="1" customWidth="1"/>
    <col min="15" max="16384" width="9.140625" style="2"/>
  </cols>
  <sheetData>
    <row r="1" spans="1:13" ht="15.75" thickBot="1" x14ac:dyDescent="0.3">
      <c r="A1" s="140" t="s">
        <v>0</v>
      </c>
      <c r="B1" s="141"/>
      <c r="C1" s="1" t="s">
        <v>1</v>
      </c>
      <c r="D1" s="142"/>
      <c r="E1" s="143"/>
      <c r="F1" s="1" t="s">
        <v>2</v>
      </c>
      <c r="G1" s="155"/>
      <c r="H1" s="156"/>
      <c r="I1" s="46" t="s">
        <v>3</v>
      </c>
      <c r="J1" s="47">
        <v>44805</v>
      </c>
      <c r="K1" s="48"/>
      <c r="L1" s="49"/>
    </row>
    <row r="2" spans="1:13" ht="16.5" thickBot="1" x14ac:dyDescent="0.3">
      <c r="A2" s="137" t="s">
        <v>4</v>
      </c>
      <c r="B2" s="137"/>
      <c r="C2" s="137"/>
      <c r="D2" s="137"/>
      <c r="E2" s="137"/>
      <c r="F2" s="137"/>
      <c r="G2" s="137"/>
      <c r="H2" s="137"/>
      <c r="I2" s="144"/>
      <c r="J2" s="144"/>
      <c r="K2" s="58"/>
    </row>
    <row r="3" spans="1:13" ht="16.5" thickBot="1" x14ac:dyDescent="0.3">
      <c r="A3" s="3"/>
      <c r="B3" s="4"/>
      <c r="C3" s="5"/>
      <c r="D3" s="4"/>
      <c r="E3" s="145" t="s">
        <v>5</v>
      </c>
      <c r="F3" s="145"/>
      <c r="G3" s="145"/>
      <c r="H3" s="145"/>
      <c r="I3" s="6"/>
      <c r="J3" s="6"/>
      <c r="K3" s="146" t="s">
        <v>6</v>
      </c>
      <c r="L3" s="147"/>
      <c r="M3" s="59"/>
    </row>
    <row r="4" spans="1:13" ht="43.5" thickBot="1" x14ac:dyDescent="0.3">
      <c r="A4" s="70" t="s">
        <v>7</v>
      </c>
      <c r="B4" s="71" t="s">
        <v>8</v>
      </c>
      <c r="C4" s="71" t="s">
        <v>9</v>
      </c>
      <c r="D4" s="7" t="s">
        <v>10</v>
      </c>
      <c r="E4" s="131" t="s">
        <v>11</v>
      </c>
      <c r="F4" s="132"/>
      <c r="G4" s="131" t="s">
        <v>12</v>
      </c>
      <c r="H4" s="132"/>
      <c r="I4" s="152"/>
      <c r="J4" s="8" t="s">
        <v>13</v>
      </c>
      <c r="K4" s="9" t="s">
        <v>14</v>
      </c>
      <c r="L4" s="10" t="s">
        <v>15</v>
      </c>
      <c r="M4" s="11" t="s">
        <v>16</v>
      </c>
    </row>
    <row r="5" spans="1:13" ht="15" customHeight="1" x14ac:dyDescent="0.25">
      <c r="A5" s="99"/>
      <c r="B5" s="100"/>
      <c r="C5" s="100"/>
      <c r="D5" s="105"/>
      <c r="E5" s="133"/>
      <c r="F5" s="134"/>
      <c r="G5" s="133"/>
      <c r="H5" s="134"/>
      <c r="I5" s="153"/>
      <c r="J5" s="108"/>
      <c r="K5" s="74"/>
      <c r="L5" s="77"/>
      <c r="M5" s="111" t="s">
        <v>17</v>
      </c>
    </row>
    <row r="6" spans="1:13" ht="15" customHeight="1" x14ac:dyDescent="0.25">
      <c r="A6" s="101"/>
      <c r="B6" s="102"/>
      <c r="C6" s="102"/>
      <c r="D6" s="106"/>
      <c r="E6" s="135"/>
      <c r="F6" s="136"/>
      <c r="G6" s="135"/>
      <c r="H6" s="136"/>
      <c r="I6" s="153"/>
      <c r="J6" s="109"/>
      <c r="K6" s="75"/>
      <c r="L6" s="78"/>
      <c r="M6" s="112" t="s">
        <v>18</v>
      </c>
    </row>
    <row r="7" spans="1:13" ht="15" customHeight="1" x14ac:dyDescent="0.25">
      <c r="A7" s="101"/>
      <c r="B7" s="102"/>
      <c r="C7" s="102"/>
      <c r="D7" s="106"/>
      <c r="E7" s="135"/>
      <c r="F7" s="136"/>
      <c r="G7" s="135"/>
      <c r="H7" s="136"/>
      <c r="I7" s="153"/>
      <c r="J7" s="109"/>
      <c r="K7" s="75"/>
      <c r="L7" s="78"/>
      <c r="M7" s="112" t="s">
        <v>19</v>
      </c>
    </row>
    <row r="8" spans="1:13" ht="15.75" thickBot="1" x14ac:dyDescent="0.3">
      <c r="A8" s="103"/>
      <c r="B8" s="104"/>
      <c r="C8" s="104"/>
      <c r="D8" s="107"/>
      <c r="E8" s="150"/>
      <c r="F8" s="151"/>
      <c r="G8" s="148"/>
      <c r="H8" s="149"/>
      <c r="I8" s="154"/>
      <c r="J8" s="110"/>
      <c r="K8" s="76"/>
      <c r="L8" s="79"/>
      <c r="M8" s="113" t="s">
        <v>20</v>
      </c>
    </row>
    <row r="9" spans="1:13" ht="16.5" thickBot="1" x14ac:dyDescent="0.3">
      <c r="A9" s="137" t="s">
        <v>48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29" t="s">
        <v>21</v>
      </c>
      <c r="M9" s="130"/>
    </row>
    <row r="10" spans="1:13" ht="43.5" thickBot="1" x14ac:dyDescent="0.3">
      <c r="A10" s="72" t="s">
        <v>7</v>
      </c>
      <c r="B10" s="73" t="s">
        <v>8</v>
      </c>
      <c r="C10" s="71" t="s">
        <v>9</v>
      </c>
      <c r="D10" s="7" t="s">
        <v>10</v>
      </c>
      <c r="E10" s="17" t="s">
        <v>49</v>
      </c>
      <c r="F10" s="18" t="s">
        <v>51</v>
      </c>
      <c r="G10" s="19" t="s">
        <v>50</v>
      </c>
      <c r="H10" s="119" t="s">
        <v>89</v>
      </c>
      <c r="I10" s="126" t="s">
        <v>88</v>
      </c>
      <c r="J10" s="138" t="s">
        <v>23</v>
      </c>
      <c r="K10" s="139"/>
      <c r="L10" s="9" t="s">
        <v>14</v>
      </c>
      <c r="M10" s="9" t="s">
        <v>24</v>
      </c>
    </row>
    <row r="11" spans="1:13" ht="15" customHeight="1" x14ac:dyDescent="0.25">
      <c r="A11" s="52"/>
      <c r="B11" s="20"/>
      <c r="C11" s="20"/>
      <c r="D11" s="60"/>
      <c r="E11" s="21"/>
      <c r="F11" s="122"/>
      <c r="G11" s="22"/>
      <c r="H11" s="116" t="str">
        <f>IF(F11="","",F11+5)</f>
        <v/>
      </c>
      <c r="I11" s="117" t="str">
        <f>IF(E11="New",F11+45, "NA")</f>
        <v>NA</v>
      </c>
      <c r="J11" s="127"/>
      <c r="K11" s="127"/>
      <c r="L11" s="12"/>
      <c r="M11" s="53"/>
    </row>
    <row r="12" spans="1:13" ht="15" customHeight="1" x14ac:dyDescent="0.25">
      <c r="A12" s="50"/>
      <c r="B12" s="13"/>
      <c r="C12" s="13"/>
      <c r="D12" s="61"/>
      <c r="E12" s="23"/>
      <c r="F12" s="14"/>
      <c r="G12" s="24"/>
      <c r="H12" s="116" t="str">
        <f t="shared" ref="H12:H30" si="0">IF(F12="","",F12+5)</f>
        <v/>
      </c>
      <c r="I12" s="117" t="str">
        <f t="shared" ref="I12:I30" si="1">IF(E12="New",F12+45, "NA")</f>
        <v>NA</v>
      </c>
      <c r="J12" s="128"/>
      <c r="K12" s="128"/>
      <c r="L12" s="15"/>
      <c r="M12" s="54"/>
    </row>
    <row r="13" spans="1:13" ht="15" customHeight="1" x14ac:dyDescent="0.25">
      <c r="A13" s="50"/>
      <c r="B13" s="13"/>
      <c r="C13" s="13"/>
      <c r="D13" s="61"/>
      <c r="E13" s="23"/>
      <c r="F13" s="14"/>
      <c r="G13" s="24"/>
      <c r="H13" s="116" t="str">
        <f t="shared" si="0"/>
        <v/>
      </c>
      <c r="I13" s="117" t="str">
        <f t="shared" si="1"/>
        <v>NA</v>
      </c>
      <c r="J13" s="128"/>
      <c r="K13" s="128"/>
      <c r="L13" s="15"/>
      <c r="M13" s="54"/>
    </row>
    <row r="14" spans="1:13" ht="15" customHeight="1" x14ac:dyDescent="0.25">
      <c r="A14" s="50"/>
      <c r="B14" s="13"/>
      <c r="C14" s="13"/>
      <c r="D14" s="61"/>
      <c r="E14" s="23"/>
      <c r="F14" s="14"/>
      <c r="G14" s="24"/>
      <c r="H14" s="116" t="str">
        <f t="shared" si="0"/>
        <v/>
      </c>
      <c r="I14" s="117" t="str">
        <f t="shared" si="1"/>
        <v>NA</v>
      </c>
      <c r="J14" s="128"/>
      <c r="K14" s="128"/>
      <c r="L14" s="15"/>
      <c r="M14" s="54"/>
    </row>
    <row r="15" spans="1:13" ht="15" customHeight="1" x14ac:dyDescent="0.25">
      <c r="A15" s="50"/>
      <c r="B15" s="13"/>
      <c r="C15" s="13"/>
      <c r="D15" s="61"/>
      <c r="E15" s="23"/>
      <c r="F15" s="14"/>
      <c r="G15" s="24"/>
      <c r="H15" s="116" t="str">
        <f t="shared" si="0"/>
        <v/>
      </c>
      <c r="I15" s="117" t="str">
        <f t="shared" si="1"/>
        <v>NA</v>
      </c>
      <c r="J15" s="128"/>
      <c r="K15" s="128"/>
      <c r="L15" s="15"/>
      <c r="M15" s="54"/>
    </row>
    <row r="16" spans="1:13" ht="15" customHeight="1" x14ac:dyDescent="0.25">
      <c r="A16" s="50"/>
      <c r="B16" s="13"/>
      <c r="C16" s="13"/>
      <c r="D16" s="61"/>
      <c r="E16" s="23"/>
      <c r="F16" s="14"/>
      <c r="G16" s="24"/>
      <c r="H16" s="116" t="str">
        <f t="shared" si="0"/>
        <v/>
      </c>
      <c r="I16" s="117" t="str">
        <f t="shared" si="1"/>
        <v>NA</v>
      </c>
      <c r="J16" s="128"/>
      <c r="K16" s="128"/>
      <c r="L16" s="15"/>
      <c r="M16" s="54"/>
    </row>
    <row r="17" spans="1:13" ht="15" customHeight="1" x14ac:dyDescent="0.25">
      <c r="A17" s="50"/>
      <c r="B17" s="13"/>
      <c r="C17" s="13"/>
      <c r="D17" s="61"/>
      <c r="E17" s="23"/>
      <c r="F17" s="14"/>
      <c r="G17" s="24"/>
      <c r="H17" s="116" t="str">
        <f t="shared" si="0"/>
        <v/>
      </c>
      <c r="I17" s="117" t="str">
        <f t="shared" si="1"/>
        <v>NA</v>
      </c>
      <c r="J17" s="128"/>
      <c r="K17" s="128"/>
      <c r="L17" s="15"/>
      <c r="M17" s="54"/>
    </row>
    <row r="18" spans="1:13" ht="15" customHeight="1" x14ac:dyDescent="0.25">
      <c r="A18" s="55"/>
      <c r="B18" s="42"/>
      <c r="C18" s="42"/>
      <c r="D18" s="62"/>
      <c r="E18" s="43"/>
      <c r="F18" s="123"/>
      <c r="G18" s="44"/>
      <c r="H18" s="116" t="str">
        <f t="shared" si="0"/>
        <v/>
      </c>
      <c r="I18" s="117" t="str">
        <f t="shared" si="1"/>
        <v>NA</v>
      </c>
      <c r="J18" s="128"/>
      <c r="K18" s="128"/>
      <c r="L18" s="45"/>
      <c r="M18" s="56"/>
    </row>
    <row r="19" spans="1:13" ht="15" customHeight="1" x14ac:dyDescent="0.25">
      <c r="A19" s="55"/>
      <c r="B19" s="42"/>
      <c r="C19" s="42"/>
      <c r="D19" s="62"/>
      <c r="E19" s="43"/>
      <c r="F19" s="123"/>
      <c r="G19" s="44"/>
      <c r="H19" s="116" t="str">
        <f t="shared" si="0"/>
        <v/>
      </c>
      <c r="I19" s="117" t="str">
        <f t="shared" si="1"/>
        <v>NA</v>
      </c>
      <c r="J19" s="128"/>
      <c r="K19" s="128"/>
      <c r="L19" s="45"/>
      <c r="M19" s="56"/>
    </row>
    <row r="20" spans="1:13" ht="15" customHeight="1" x14ac:dyDescent="0.25">
      <c r="A20" s="55"/>
      <c r="B20" s="42"/>
      <c r="C20" s="42"/>
      <c r="D20" s="62"/>
      <c r="E20" s="43"/>
      <c r="F20" s="123"/>
      <c r="G20" s="44"/>
      <c r="H20" s="116" t="str">
        <f t="shared" si="0"/>
        <v/>
      </c>
      <c r="I20" s="117" t="str">
        <f t="shared" si="1"/>
        <v>NA</v>
      </c>
      <c r="J20" s="128"/>
      <c r="K20" s="128"/>
      <c r="L20" s="45"/>
      <c r="M20" s="56"/>
    </row>
    <row r="21" spans="1:13" ht="15" customHeight="1" x14ac:dyDescent="0.25">
      <c r="A21" s="55"/>
      <c r="B21" s="42"/>
      <c r="C21" s="42"/>
      <c r="D21" s="62"/>
      <c r="E21" s="43"/>
      <c r="F21" s="123"/>
      <c r="G21" s="44"/>
      <c r="H21" s="116" t="str">
        <f t="shared" si="0"/>
        <v/>
      </c>
      <c r="I21" s="117" t="str">
        <f t="shared" si="1"/>
        <v>NA</v>
      </c>
      <c r="J21" s="128"/>
      <c r="K21" s="128"/>
      <c r="L21" s="45"/>
      <c r="M21" s="56"/>
    </row>
    <row r="22" spans="1:13" ht="15" customHeight="1" x14ac:dyDescent="0.25">
      <c r="A22" s="55"/>
      <c r="B22" s="42"/>
      <c r="C22" s="42"/>
      <c r="D22" s="62"/>
      <c r="E22" s="43"/>
      <c r="F22" s="123"/>
      <c r="G22" s="44"/>
      <c r="H22" s="116" t="str">
        <f t="shared" si="0"/>
        <v/>
      </c>
      <c r="I22" s="117" t="str">
        <f t="shared" si="1"/>
        <v>NA</v>
      </c>
      <c r="J22" s="128"/>
      <c r="K22" s="128"/>
      <c r="L22" s="45"/>
      <c r="M22" s="56"/>
    </row>
    <row r="23" spans="1:13" ht="15" customHeight="1" x14ac:dyDescent="0.25">
      <c r="A23" s="55"/>
      <c r="B23" s="42"/>
      <c r="C23" s="42"/>
      <c r="D23" s="62"/>
      <c r="E23" s="43"/>
      <c r="F23" s="123"/>
      <c r="G23" s="44"/>
      <c r="H23" s="116" t="str">
        <f t="shared" si="0"/>
        <v/>
      </c>
      <c r="I23" s="117" t="str">
        <f t="shared" si="1"/>
        <v>NA</v>
      </c>
      <c r="J23" s="128"/>
      <c r="K23" s="128"/>
      <c r="L23" s="45"/>
      <c r="M23" s="56"/>
    </row>
    <row r="24" spans="1:13" ht="15" customHeight="1" x14ac:dyDescent="0.25">
      <c r="A24" s="55"/>
      <c r="B24" s="42"/>
      <c r="C24" s="42"/>
      <c r="D24" s="62"/>
      <c r="E24" s="43"/>
      <c r="F24" s="123"/>
      <c r="G24" s="44"/>
      <c r="H24" s="116" t="str">
        <f t="shared" si="0"/>
        <v/>
      </c>
      <c r="I24" s="117" t="str">
        <f t="shared" si="1"/>
        <v>NA</v>
      </c>
      <c r="J24" s="128"/>
      <c r="K24" s="128"/>
      <c r="L24" s="45"/>
      <c r="M24" s="56"/>
    </row>
    <row r="25" spans="1:13" ht="15" customHeight="1" x14ac:dyDescent="0.25">
      <c r="A25" s="55"/>
      <c r="B25" s="42"/>
      <c r="C25" s="42"/>
      <c r="D25" s="62"/>
      <c r="E25" s="43"/>
      <c r="F25" s="123"/>
      <c r="G25" s="44"/>
      <c r="H25" s="116" t="str">
        <f t="shared" si="0"/>
        <v/>
      </c>
      <c r="I25" s="117" t="str">
        <f t="shared" si="1"/>
        <v>NA</v>
      </c>
      <c r="J25" s="128"/>
      <c r="K25" s="128"/>
      <c r="L25" s="45"/>
      <c r="M25" s="56"/>
    </row>
    <row r="26" spans="1:13" ht="15" customHeight="1" x14ac:dyDescent="0.25">
      <c r="A26" s="55"/>
      <c r="B26" s="42"/>
      <c r="C26" s="42"/>
      <c r="D26" s="62"/>
      <c r="E26" s="43"/>
      <c r="F26" s="123"/>
      <c r="G26" s="44"/>
      <c r="H26" s="116" t="str">
        <f t="shared" si="0"/>
        <v/>
      </c>
      <c r="I26" s="117" t="str">
        <f t="shared" si="1"/>
        <v>NA</v>
      </c>
      <c r="J26" s="128"/>
      <c r="K26" s="128"/>
      <c r="L26" s="45"/>
      <c r="M26" s="56"/>
    </row>
    <row r="27" spans="1:13" ht="15" customHeight="1" x14ac:dyDescent="0.25">
      <c r="A27" s="55"/>
      <c r="B27" s="42"/>
      <c r="C27" s="42"/>
      <c r="D27" s="62"/>
      <c r="E27" s="43"/>
      <c r="F27" s="123"/>
      <c r="G27" s="44"/>
      <c r="H27" s="116" t="str">
        <f t="shared" si="0"/>
        <v/>
      </c>
      <c r="I27" s="117" t="str">
        <f t="shared" si="1"/>
        <v>NA</v>
      </c>
      <c r="J27" s="128"/>
      <c r="K27" s="128"/>
      <c r="L27" s="45"/>
      <c r="M27" s="56"/>
    </row>
    <row r="28" spans="1:13" ht="15" customHeight="1" x14ac:dyDescent="0.25">
      <c r="A28" s="55"/>
      <c r="B28" s="42"/>
      <c r="C28" s="42"/>
      <c r="D28" s="62"/>
      <c r="E28" s="43"/>
      <c r="F28" s="123"/>
      <c r="G28" s="44"/>
      <c r="H28" s="116" t="str">
        <f t="shared" si="0"/>
        <v/>
      </c>
      <c r="I28" s="117" t="str">
        <f t="shared" si="1"/>
        <v>NA</v>
      </c>
      <c r="J28" s="128"/>
      <c r="K28" s="128"/>
      <c r="L28" s="45"/>
      <c r="M28" s="56"/>
    </row>
    <row r="29" spans="1:13" ht="15" customHeight="1" x14ac:dyDescent="0.25">
      <c r="A29" s="55"/>
      <c r="B29" s="42"/>
      <c r="C29" s="42"/>
      <c r="D29" s="62"/>
      <c r="E29" s="43"/>
      <c r="F29" s="123"/>
      <c r="G29" s="44"/>
      <c r="H29" s="116" t="str">
        <f t="shared" si="0"/>
        <v/>
      </c>
      <c r="I29" s="117" t="str">
        <f t="shared" si="1"/>
        <v>NA</v>
      </c>
      <c r="J29" s="128"/>
      <c r="K29" s="128"/>
      <c r="L29" s="45"/>
      <c r="M29" s="56"/>
    </row>
    <row r="30" spans="1:13" ht="15.75" thickBot="1" x14ac:dyDescent="0.3">
      <c r="A30" s="51"/>
      <c r="B30" s="25"/>
      <c r="C30" s="25"/>
      <c r="D30" s="63"/>
      <c r="E30" s="27"/>
      <c r="F30" s="26"/>
      <c r="G30" s="28"/>
      <c r="H30" s="116" t="str">
        <f t="shared" si="0"/>
        <v/>
      </c>
      <c r="I30" s="118" t="str">
        <f t="shared" si="1"/>
        <v>NA</v>
      </c>
      <c r="J30" s="164"/>
      <c r="K30" s="164"/>
      <c r="L30" s="16"/>
      <c r="M30" s="57"/>
    </row>
    <row r="31" spans="1:13" ht="15.75" customHeight="1" thickBot="1" x14ac:dyDescent="0.3">
      <c r="A31" s="162" t="s">
        <v>25</v>
      </c>
      <c r="B31" s="137"/>
      <c r="C31" s="137"/>
      <c r="D31" s="137"/>
      <c r="E31" s="137"/>
      <c r="F31" s="137"/>
      <c r="G31" s="137"/>
      <c r="H31" s="137"/>
      <c r="I31" s="144"/>
      <c r="J31" s="144"/>
      <c r="K31" s="144"/>
      <c r="L31" s="137"/>
      <c r="M31" s="163"/>
    </row>
    <row r="32" spans="1:13" ht="30.75" thickBot="1" x14ac:dyDescent="0.3">
      <c r="A32" s="70" t="s">
        <v>7</v>
      </c>
      <c r="B32" s="71" t="s">
        <v>8</v>
      </c>
      <c r="C32" s="71" t="s">
        <v>9</v>
      </c>
      <c r="D32" s="7" t="s">
        <v>26</v>
      </c>
      <c r="E32" s="138" t="s">
        <v>27</v>
      </c>
      <c r="F32" s="157"/>
      <c r="G32" s="158"/>
      <c r="H32" s="125" t="s">
        <v>52</v>
      </c>
      <c r="I32" s="121" t="s">
        <v>90</v>
      </c>
      <c r="J32" s="159" t="s">
        <v>22</v>
      </c>
      <c r="K32" s="160"/>
      <c r="L32" s="159" t="s">
        <v>28</v>
      </c>
      <c r="M32" s="161"/>
    </row>
    <row r="33" spans="1:13" x14ac:dyDescent="0.25">
      <c r="A33" s="52"/>
      <c r="B33" s="20"/>
      <c r="C33" s="20"/>
      <c r="D33" s="64"/>
      <c r="E33" s="182"/>
      <c r="F33" s="183"/>
      <c r="G33" s="184"/>
      <c r="H33" s="65"/>
      <c r="I33" s="120" t="str">
        <f>IF(J33="Death",H33+14,"NA")</f>
        <v>NA</v>
      </c>
      <c r="J33" s="133"/>
      <c r="K33" s="134"/>
      <c r="L33" s="185"/>
      <c r="M33" s="186"/>
    </row>
    <row r="34" spans="1:13" ht="15" customHeight="1" x14ac:dyDescent="0.25">
      <c r="A34" s="50"/>
      <c r="B34" s="13"/>
      <c r="C34" s="13"/>
      <c r="D34" s="61"/>
      <c r="E34" s="179"/>
      <c r="F34" s="180"/>
      <c r="G34" s="181"/>
      <c r="H34" s="66"/>
      <c r="I34" s="120" t="str">
        <f t="shared" ref="I34:I52" si="2">IF(J34="Death",H34+14,"NA")</f>
        <v>NA</v>
      </c>
      <c r="J34" s="135"/>
      <c r="K34" s="136"/>
      <c r="L34" s="187"/>
      <c r="M34" s="188"/>
    </row>
    <row r="35" spans="1:13" ht="15" customHeight="1" x14ac:dyDescent="0.25">
      <c r="A35" s="50"/>
      <c r="B35" s="13"/>
      <c r="C35" s="13"/>
      <c r="D35" s="61"/>
      <c r="E35" s="179"/>
      <c r="F35" s="180"/>
      <c r="G35" s="181"/>
      <c r="H35" s="66"/>
      <c r="I35" s="120" t="str">
        <f t="shared" si="2"/>
        <v>NA</v>
      </c>
      <c r="J35" s="135"/>
      <c r="K35" s="136"/>
      <c r="L35" s="187"/>
      <c r="M35" s="188"/>
    </row>
    <row r="36" spans="1:13" ht="15" customHeight="1" x14ac:dyDescent="0.25">
      <c r="A36" s="50"/>
      <c r="B36" s="13"/>
      <c r="C36" s="13"/>
      <c r="D36" s="61"/>
      <c r="E36" s="179"/>
      <c r="F36" s="180"/>
      <c r="G36" s="181"/>
      <c r="H36" s="66"/>
      <c r="I36" s="120" t="str">
        <f t="shared" si="2"/>
        <v>NA</v>
      </c>
      <c r="J36" s="135"/>
      <c r="K36" s="136"/>
      <c r="L36" s="187"/>
      <c r="M36" s="188"/>
    </row>
    <row r="37" spans="1:13" ht="15" customHeight="1" x14ac:dyDescent="0.25">
      <c r="A37" s="50"/>
      <c r="B37" s="13"/>
      <c r="C37" s="13"/>
      <c r="D37" s="61"/>
      <c r="E37" s="179"/>
      <c r="F37" s="180"/>
      <c r="G37" s="181"/>
      <c r="H37" s="66"/>
      <c r="I37" s="120" t="str">
        <f t="shared" si="2"/>
        <v>NA</v>
      </c>
      <c r="J37" s="135"/>
      <c r="K37" s="136"/>
      <c r="L37" s="187"/>
      <c r="M37" s="188"/>
    </row>
    <row r="38" spans="1:13" ht="15" customHeight="1" x14ac:dyDescent="0.25">
      <c r="A38" s="50"/>
      <c r="B38" s="13"/>
      <c r="C38" s="13"/>
      <c r="D38" s="61"/>
      <c r="E38" s="179"/>
      <c r="F38" s="180"/>
      <c r="G38" s="181"/>
      <c r="H38" s="66"/>
      <c r="I38" s="120" t="str">
        <f t="shared" si="2"/>
        <v>NA</v>
      </c>
      <c r="J38" s="135"/>
      <c r="K38" s="136"/>
      <c r="L38" s="187"/>
      <c r="M38" s="188"/>
    </row>
    <row r="39" spans="1:13" ht="15" customHeight="1" x14ac:dyDescent="0.25">
      <c r="A39" s="50"/>
      <c r="B39" s="13"/>
      <c r="C39" s="13"/>
      <c r="D39" s="61"/>
      <c r="E39" s="179"/>
      <c r="F39" s="180"/>
      <c r="G39" s="181"/>
      <c r="H39" s="66"/>
      <c r="I39" s="120" t="str">
        <f t="shared" si="2"/>
        <v>NA</v>
      </c>
      <c r="J39" s="135"/>
      <c r="K39" s="136"/>
      <c r="L39" s="187"/>
      <c r="M39" s="188"/>
    </row>
    <row r="40" spans="1:13" ht="15" customHeight="1" x14ac:dyDescent="0.25">
      <c r="A40" s="50"/>
      <c r="B40" s="13"/>
      <c r="C40" s="13"/>
      <c r="D40" s="61"/>
      <c r="E40" s="179"/>
      <c r="F40" s="180"/>
      <c r="G40" s="181"/>
      <c r="H40" s="66"/>
      <c r="I40" s="120" t="str">
        <f t="shared" si="2"/>
        <v>NA</v>
      </c>
      <c r="J40" s="135"/>
      <c r="K40" s="136"/>
      <c r="L40" s="187"/>
      <c r="M40" s="188"/>
    </row>
    <row r="41" spans="1:13" ht="15" customHeight="1" x14ac:dyDescent="0.25">
      <c r="A41" s="50"/>
      <c r="B41" s="13"/>
      <c r="C41" s="13"/>
      <c r="D41" s="61"/>
      <c r="E41" s="179"/>
      <c r="F41" s="180"/>
      <c r="G41" s="181"/>
      <c r="H41" s="66"/>
      <c r="I41" s="120" t="str">
        <f t="shared" si="2"/>
        <v>NA</v>
      </c>
      <c r="J41" s="135"/>
      <c r="K41" s="136"/>
      <c r="L41" s="187"/>
      <c r="M41" s="188"/>
    </row>
    <row r="42" spans="1:13" ht="15" customHeight="1" x14ac:dyDescent="0.25">
      <c r="A42" s="50"/>
      <c r="B42" s="13"/>
      <c r="C42" s="13"/>
      <c r="D42" s="61"/>
      <c r="E42" s="179"/>
      <c r="F42" s="180"/>
      <c r="G42" s="181"/>
      <c r="H42" s="66"/>
      <c r="I42" s="120" t="str">
        <f t="shared" si="2"/>
        <v>NA</v>
      </c>
      <c r="J42" s="135"/>
      <c r="K42" s="136"/>
      <c r="L42" s="187"/>
      <c r="M42" s="188"/>
    </row>
    <row r="43" spans="1:13" ht="15" customHeight="1" x14ac:dyDescent="0.25">
      <c r="A43" s="50"/>
      <c r="B43" s="13"/>
      <c r="C43" s="13"/>
      <c r="D43" s="61"/>
      <c r="E43" s="179"/>
      <c r="F43" s="180"/>
      <c r="G43" s="181"/>
      <c r="H43" s="66"/>
      <c r="I43" s="120" t="str">
        <f t="shared" si="2"/>
        <v>NA</v>
      </c>
      <c r="J43" s="135"/>
      <c r="K43" s="136"/>
      <c r="L43" s="187"/>
      <c r="M43" s="188"/>
    </row>
    <row r="44" spans="1:13" ht="15" customHeight="1" x14ac:dyDescent="0.25">
      <c r="A44" s="50"/>
      <c r="B44" s="13"/>
      <c r="C44" s="13"/>
      <c r="D44" s="61"/>
      <c r="E44" s="179"/>
      <c r="F44" s="180"/>
      <c r="G44" s="181"/>
      <c r="H44" s="66"/>
      <c r="I44" s="120" t="str">
        <f t="shared" si="2"/>
        <v>NA</v>
      </c>
      <c r="J44" s="135"/>
      <c r="K44" s="136"/>
      <c r="L44" s="187"/>
      <c r="M44" s="188"/>
    </row>
    <row r="45" spans="1:13" ht="15" customHeight="1" x14ac:dyDescent="0.25">
      <c r="A45" s="50"/>
      <c r="B45" s="13"/>
      <c r="C45" s="13"/>
      <c r="D45" s="61"/>
      <c r="E45" s="179"/>
      <c r="F45" s="180"/>
      <c r="G45" s="181"/>
      <c r="H45" s="66"/>
      <c r="I45" s="120" t="str">
        <f t="shared" si="2"/>
        <v>NA</v>
      </c>
      <c r="J45" s="135"/>
      <c r="K45" s="136"/>
      <c r="L45" s="187"/>
      <c r="M45" s="188"/>
    </row>
    <row r="46" spans="1:13" ht="15" customHeight="1" x14ac:dyDescent="0.25">
      <c r="A46" s="50"/>
      <c r="B46" s="13"/>
      <c r="C46" s="13"/>
      <c r="D46" s="61"/>
      <c r="E46" s="179"/>
      <c r="F46" s="180"/>
      <c r="G46" s="181"/>
      <c r="H46" s="66"/>
      <c r="I46" s="120" t="str">
        <f t="shared" si="2"/>
        <v>NA</v>
      </c>
      <c r="J46" s="135"/>
      <c r="K46" s="136"/>
      <c r="L46" s="187"/>
      <c r="M46" s="188"/>
    </row>
    <row r="47" spans="1:13" ht="15" customHeight="1" x14ac:dyDescent="0.25">
      <c r="A47" s="50"/>
      <c r="B47" s="13"/>
      <c r="C47" s="13"/>
      <c r="D47" s="61"/>
      <c r="E47" s="179"/>
      <c r="F47" s="180"/>
      <c r="G47" s="181"/>
      <c r="H47" s="66"/>
      <c r="I47" s="120" t="str">
        <f t="shared" si="2"/>
        <v>NA</v>
      </c>
      <c r="J47" s="135"/>
      <c r="K47" s="136"/>
      <c r="L47" s="187"/>
      <c r="M47" s="188"/>
    </row>
    <row r="48" spans="1:13" ht="15" customHeight="1" x14ac:dyDescent="0.25">
      <c r="A48" s="50"/>
      <c r="B48" s="13"/>
      <c r="C48" s="13"/>
      <c r="D48" s="61"/>
      <c r="E48" s="179"/>
      <c r="F48" s="180"/>
      <c r="G48" s="181"/>
      <c r="H48" s="66"/>
      <c r="I48" s="120" t="str">
        <f t="shared" si="2"/>
        <v>NA</v>
      </c>
      <c r="J48" s="135"/>
      <c r="K48" s="136"/>
      <c r="L48" s="187"/>
      <c r="M48" s="188"/>
    </row>
    <row r="49" spans="1:15" ht="15" customHeight="1" x14ac:dyDescent="0.25">
      <c r="A49" s="50"/>
      <c r="B49" s="13"/>
      <c r="C49" s="13"/>
      <c r="D49" s="61"/>
      <c r="E49" s="179"/>
      <c r="F49" s="180"/>
      <c r="G49" s="181"/>
      <c r="H49" s="66"/>
      <c r="I49" s="120" t="str">
        <f t="shared" si="2"/>
        <v>NA</v>
      </c>
      <c r="J49" s="135"/>
      <c r="K49" s="136"/>
      <c r="L49" s="187"/>
      <c r="M49" s="188"/>
    </row>
    <row r="50" spans="1:15" ht="15" customHeight="1" x14ac:dyDescent="0.25">
      <c r="A50" s="50"/>
      <c r="B50" s="13"/>
      <c r="C50" s="13"/>
      <c r="D50" s="61"/>
      <c r="E50" s="179"/>
      <c r="F50" s="180"/>
      <c r="G50" s="181"/>
      <c r="H50" s="66"/>
      <c r="I50" s="120" t="str">
        <f t="shared" si="2"/>
        <v>NA</v>
      </c>
      <c r="J50" s="135"/>
      <c r="K50" s="136"/>
      <c r="L50" s="187"/>
      <c r="M50" s="188"/>
    </row>
    <row r="51" spans="1:15" ht="15" customHeight="1" x14ac:dyDescent="0.25">
      <c r="A51" s="50"/>
      <c r="B51" s="13"/>
      <c r="C51" s="13"/>
      <c r="D51" s="61"/>
      <c r="E51" s="179"/>
      <c r="F51" s="180"/>
      <c r="G51" s="181"/>
      <c r="H51" s="66"/>
      <c r="I51" s="120" t="str">
        <f t="shared" si="2"/>
        <v>NA</v>
      </c>
      <c r="J51" s="135"/>
      <c r="K51" s="136"/>
      <c r="L51" s="187"/>
      <c r="M51" s="188"/>
    </row>
    <row r="52" spans="1:15" ht="15" customHeight="1" thickBot="1" x14ac:dyDescent="0.3">
      <c r="A52" s="51"/>
      <c r="B52" s="25"/>
      <c r="C52" s="25"/>
      <c r="D52" s="63"/>
      <c r="E52" s="176"/>
      <c r="F52" s="177"/>
      <c r="G52" s="178"/>
      <c r="H52" s="67"/>
      <c r="I52" s="124" t="str">
        <f t="shared" si="2"/>
        <v>NA</v>
      </c>
      <c r="J52" s="148"/>
      <c r="K52" s="149"/>
      <c r="L52" s="189"/>
      <c r="M52" s="190"/>
    </row>
    <row r="53" spans="1:15" x14ac:dyDescent="0.25">
      <c r="A53" s="171"/>
      <c r="B53" s="171"/>
      <c r="C53" s="30"/>
      <c r="D53" s="172"/>
      <c r="E53" s="172"/>
      <c r="F53" s="172"/>
      <c r="G53" s="30"/>
      <c r="H53" s="80"/>
      <c r="I53" s="115"/>
      <c r="J53" s="173"/>
      <c r="K53" s="173"/>
      <c r="L53" s="173"/>
      <c r="M53" s="173"/>
    </row>
    <row r="54" spans="1:15" x14ac:dyDescent="0.25">
      <c r="A54" s="30" t="s">
        <v>29</v>
      </c>
      <c r="B54" s="30"/>
      <c r="C54" s="30"/>
      <c r="D54" s="174" t="s">
        <v>30</v>
      </c>
      <c r="E54" s="174"/>
      <c r="F54" s="174"/>
      <c r="G54" s="30"/>
      <c r="H54" s="31"/>
      <c r="I54" s="31"/>
      <c r="J54" s="175" t="s">
        <v>31</v>
      </c>
      <c r="K54" s="175"/>
      <c r="L54" s="175"/>
      <c r="M54" s="175"/>
    </row>
    <row r="55" spans="1:15" x14ac:dyDescent="0.25">
      <c r="A55" s="33" t="s">
        <v>32</v>
      </c>
      <c r="B55" s="33" t="s">
        <v>33</v>
      </c>
      <c r="C55" s="33" t="s">
        <v>34</v>
      </c>
      <c r="D55" s="32"/>
      <c r="E55" s="32"/>
      <c r="F55" s="32"/>
      <c r="G55" s="32"/>
      <c r="H55" s="170" t="s">
        <v>35</v>
      </c>
      <c r="I55" s="170"/>
      <c r="J55" s="170"/>
      <c r="K55" s="35" t="s">
        <v>53</v>
      </c>
      <c r="L55" s="36" t="s">
        <v>34</v>
      </c>
      <c r="N55" s="68"/>
      <c r="O55" s="68"/>
    </row>
    <row r="56" spans="1:15" x14ac:dyDescent="0.25">
      <c r="A56" s="37" t="s">
        <v>36</v>
      </c>
      <c r="B56" s="38">
        <f>COUNTIFS(E11:E30,"New", G11:G30,"InCtr Hemo")</f>
        <v>0</v>
      </c>
      <c r="C56" s="38">
        <f>COUNTIFS(E11:E30,"New",G11:G30, "&lt;&gt;InCtr Hemo")</f>
        <v>0</v>
      </c>
      <c r="D56" s="34"/>
      <c r="E56" s="34"/>
      <c r="F56" s="34"/>
      <c r="G56" s="34"/>
      <c r="H56" s="165" t="s">
        <v>37</v>
      </c>
      <c r="I56" s="166"/>
      <c r="J56" s="167"/>
      <c r="K56" s="39">
        <f>COUNTIFS(I33:I52, "Death", K33:K52, "InCtr Hemo")</f>
        <v>0</v>
      </c>
      <c r="L56" s="39">
        <f>COUNTIFS(I33:I52, "Death", K33:K52, "&lt;&gt;InCtr Hemo")</f>
        <v>0</v>
      </c>
      <c r="N56" s="69"/>
      <c r="O56" s="69"/>
    </row>
    <row r="57" spans="1:15" x14ac:dyDescent="0.25">
      <c r="A57" s="37" t="s">
        <v>38</v>
      </c>
      <c r="B57" s="38">
        <f>COUNTIFS(E11:E30,"Restart", G11:G30,"InCtr Hemo")</f>
        <v>0</v>
      </c>
      <c r="C57" s="38">
        <f>COUNTIFS(E11:E30,"Restart",G11:G30, "&lt;&gt;InCtr Hemo")</f>
        <v>0</v>
      </c>
      <c r="H57" s="165" t="s">
        <v>39</v>
      </c>
      <c r="I57" s="166"/>
      <c r="J57" s="167"/>
      <c r="K57" s="39">
        <f>COUNTIFS(I33:I52, "Discontinue", K33:K52, "InCtr Hemo")</f>
        <v>0</v>
      </c>
      <c r="L57" s="39">
        <f>COUNTIFS(I33:I52, "Discontinue", K33:K52, "&lt;&gt;InCtr Hemo")</f>
        <v>0</v>
      </c>
      <c r="N57" s="69"/>
      <c r="O57" s="69"/>
    </row>
    <row r="58" spans="1:15" x14ac:dyDescent="0.25">
      <c r="A58" s="37" t="s">
        <v>40</v>
      </c>
      <c r="B58" s="38">
        <f>COUNTIFS(E11:E30,"Transfer In", G11:G30,"InCtr Hemo")</f>
        <v>0</v>
      </c>
      <c r="C58" s="38">
        <f>COUNTIFS(E11:E30,"Transfer In",G11:G30, "&lt;&gt;InCtr Hemo")</f>
        <v>0</v>
      </c>
      <c r="H58" s="165" t="s">
        <v>41</v>
      </c>
      <c r="I58" s="166"/>
      <c r="J58" s="167"/>
      <c r="K58" s="39">
        <f>COUNTIFS(I33:I52, "Recover Function", K33:K52, "InCtr Hemo")</f>
        <v>0</v>
      </c>
      <c r="L58" s="39">
        <f>COUNTIFS(I33:I52, "Recover Function", K33:K52, "&lt;&gt;InCtr Hemo")</f>
        <v>0</v>
      </c>
      <c r="N58" s="69"/>
      <c r="O58" s="69"/>
    </row>
    <row r="59" spans="1:15" x14ac:dyDescent="0.25">
      <c r="A59" s="37" t="s">
        <v>42</v>
      </c>
      <c r="B59" s="38">
        <f>COUNTIFS(E11:E30,"Transpl Fail", G11:G30,"InCtr Hemo")</f>
        <v>0</v>
      </c>
      <c r="C59" s="38">
        <f>COUNTIFS(E11:E30,"Transpl Fail",G11:G30, "&lt;&gt;InCtr Hemo")</f>
        <v>0</v>
      </c>
      <c r="H59" s="165" t="s">
        <v>43</v>
      </c>
      <c r="I59" s="166"/>
      <c r="J59" s="167"/>
      <c r="K59" s="39">
        <f>COUNTIFS(I33:I52, "Transplant", K33:K52, "InCtr Hemo")</f>
        <v>0</v>
      </c>
      <c r="L59" s="39">
        <f>COUNTIFS(I33:I52, "Transplant", K33:K52, "&lt;&gt;InCtr Hemo")</f>
        <v>0</v>
      </c>
      <c r="N59" s="69"/>
      <c r="O59" s="69"/>
    </row>
    <row r="60" spans="1:15" x14ac:dyDescent="0.25">
      <c r="A60" s="40"/>
      <c r="B60" s="40"/>
      <c r="C60" s="40"/>
      <c r="H60" s="165" t="s">
        <v>44</v>
      </c>
      <c r="I60" s="166"/>
      <c r="J60" s="167"/>
      <c r="K60" s="39">
        <f>COUNTIFS(I33:I52, "Transfer", K33:K52, "InCtr Hemo")</f>
        <v>0</v>
      </c>
      <c r="L60" s="39">
        <f>COUNTIFS(I33:I52, "Transfer", K33:K52, "&lt;&gt;InCtr Hemo")</f>
        <v>0</v>
      </c>
    </row>
    <row r="61" spans="1:15" x14ac:dyDescent="0.25">
      <c r="H61" s="165" t="s">
        <v>45</v>
      </c>
      <c r="I61" s="166"/>
      <c r="J61" s="167"/>
      <c r="K61" s="39">
        <f>COUNTIFS(I33:I52, "Other/LTFU", K33:K52, "InCtr Hemo")</f>
        <v>0</v>
      </c>
      <c r="L61" s="39">
        <f>COUNTIFS(I33:I52, "Other/LTFU", K33:K52, "&lt;&gt;InCtr Hemo")</f>
        <v>0</v>
      </c>
    </row>
    <row r="62" spans="1:15" x14ac:dyDescent="0.25">
      <c r="A62" s="169" t="s">
        <v>47</v>
      </c>
      <c r="B62" s="169"/>
      <c r="C62" s="41"/>
      <c r="H62" s="168" t="s">
        <v>46</v>
      </c>
      <c r="I62" s="168"/>
      <c r="J62" s="168"/>
      <c r="K62" s="39">
        <f>COUNTIFS(I33:I52, "IVD", K33:K52, "InCtr Hemo")</f>
        <v>0</v>
      </c>
      <c r="L62" s="39">
        <f>COUNTIFS(I33:I52, "IVD", K33:K52, "&lt;&gt;InCtr Hemo")</f>
        <v>0</v>
      </c>
    </row>
    <row r="63" spans="1:15" x14ac:dyDescent="0.25">
      <c r="A63" s="169" t="s">
        <v>87</v>
      </c>
      <c r="B63" s="169"/>
      <c r="C63" s="41"/>
    </row>
  </sheetData>
  <mergeCells count="119">
    <mergeCell ref="A63:B63"/>
    <mergeCell ref="A62:B62"/>
    <mergeCell ref="H61:J61"/>
    <mergeCell ref="H62:J62"/>
    <mergeCell ref="H56:J56"/>
    <mergeCell ref="H57:J57"/>
    <mergeCell ref="H58:J58"/>
    <mergeCell ref="H59:J59"/>
    <mergeCell ref="H60:J60"/>
    <mergeCell ref="A53:B53"/>
    <mergeCell ref="D53:F53"/>
    <mergeCell ref="D54:F54"/>
    <mergeCell ref="H55:J55"/>
    <mergeCell ref="E51:G51"/>
    <mergeCell ref="E52:G52"/>
    <mergeCell ref="J51:K51"/>
    <mergeCell ref="L51:M51"/>
    <mergeCell ref="J52:K52"/>
    <mergeCell ref="L52:M52"/>
    <mergeCell ref="J53:M53"/>
    <mergeCell ref="J54:M54"/>
    <mergeCell ref="E49:G49"/>
    <mergeCell ref="E50:G50"/>
    <mergeCell ref="E47:G47"/>
    <mergeCell ref="E48:G48"/>
    <mergeCell ref="J47:K47"/>
    <mergeCell ref="L47:M47"/>
    <mergeCell ref="J48:K48"/>
    <mergeCell ref="L48:M48"/>
    <mergeCell ref="J49:K49"/>
    <mergeCell ref="L49:M49"/>
    <mergeCell ref="J50:K50"/>
    <mergeCell ref="L50:M50"/>
    <mergeCell ref="E45:G45"/>
    <mergeCell ref="E46:G46"/>
    <mergeCell ref="E43:G43"/>
    <mergeCell ref="E44:G44"/>
    <mergeCell ref="J43:K43"/>
    <mergeCell ref="L43:M43"/>
    <mergeCell ref="J44:K44"/>
    <mergeCell ref="L44:M44"/>
    <mergeCell ref="J45:K45"/>
    <mergeCell ref="L45:M45"/>
    <mergeCell ref="J46:K46"/>
    <mergeCell ref="L46:M46"/>
    <mergeCell ref="E41:G41"/>
    <mergeCell ref="E42:G42"/>
    <mergeCell ref="E39:G39"/>
    <mergeCell ref="E40:G40"/>
    <mergeCell ref="J39:K39"/>
    <mergeCell ref="L39:M39"/>
    <mergeCell ref="J40:K40"/>
    <mergeCell ref="L40:M40"/>
    <mergeCell ref="J41:K41"/>
    <mergeCell ref="L41:M41"/>
    <mergeCell ref="J42:K42"/>
    <mergeCell ref="L42:M42"/>
    <mergeCell ref="E37:G37"/>
    <mergeCell ref="E38:G38"/>
    <mergeCell ref="E35:G35"/>
    <mergeCell ref="E36:G36"/>
    <mergeCell ref="J35:K35"/>
    <mergeCell ref="L35:M35"/>
    <mergeCell ref="J36:K36"/>
    <mergeCell ref="L36:M36"/>
    <mergeCell ref="J37:K37"/>
    <mergeCell ref="L37:M37"/>
    <mergeCell ref="J38:K38"/>
    <mergeCell ref="L38:M38"/>
    <mergeCell ref="E33:G33"/>
    <mergeCell ref="J10:K10"/>
    <mergeCell ref="J11:K11"/>
    <mergeCell ref="J12:K12"/>
    <mergeCell ref="E34:G34"/>
    <mergeCell ref="E32:G32"/>
    <mergeCell ref="A31:M31"/>
    <mergeCell ref="J32:K32"/>
    <mergeCell ref="L32:M32"/>
    <mergeCell ref="J33:K33"/>
    <mergeCell ref="L33:M33"/>
    <mergeCell ref="J34:K34"/>
    <mergeCell ref="L34:M34"/>
    <mergeCell ref="E7:F7"/>
    <mergeCell ref="G7:H7"/>
    <mergeCell ref="E8:F8"/>
    <mergeCell ref="G8:H8"/>
    <mergeCell ref="G6:H6"/>
    <mergeCell ref="A2:J2"/>
    <mergeCell ref="K3:L3"/>
    <mergeCell ref="I4:I8"/>
    <mergeCell ref="A9:K9"/>
    <mergeCell ref="L9:M9"/>
    <mergeCell ref="E4:F4"/>
    <mergeCell ref="G4:H4"/>
    <mergeCell ref="E5:F5"/>
    <mergeCell ref="G5:H5"/>
    <mergeCell ref="E6:F6"/>
    <mergeCell ref="A1:B1"/>
    <mergeCell ref="D1:E1"/>
    <mergeCell ref="G1:H1"/>
    <mergeCell ref="E3:H3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dataValidations count="23">
    <dataValidation type="list" allowBlank="1" showInputMessage="1" showErrorMessage="1" sqref="E11:E30">
      <formula1>$A$56:$A$59</formula1>
    </dataValidation>
    <dataValidation type="list" allowBlank="1" showInputMessage="1" showErrorMessage="1" sqref="J51:K51">
      <formula1>H56:H62</formula1>
    </dataValidation>
    <dataValidation type="list" allowBlank="1" showInputMessage="1" showErrorMessage="1" sqref="J50:K50">
      <formula1>H56:H62</formula1>
    </dataValidation>
    <dataValidation type="list" allowBlank="1" showInputMessage="1" showErrorMessage="1" sqref="J49:K49">
      <formula1>H56:H62</formula1>
    </dataValidation>
    <dataValidation type="list" allowBlank="1" showInputMessage="1" showErrorMessage="1" sqref="J48:K48">
      <formula1>H56:H62</formula1>
    </dataValidation>
    <dataValidation type="list" allowBlank="1" showInputMessage="1" showErrorMessage="1" sqref="J47:K47">
      <formula1>H56:H62</formula1>
    </dataValidation>
    <dataValidation type="list" allowBlank="1" showInputMessage="1" showErrorMessage="1" sqref="J46:K46">
      <formula1>H56:H62</formula1>
    </dataValidation>
    <dataValidation type="list" allowBlank="1" showInputMessage="1" showErrorMessage="1" sqref="J45:K45">
      <formula1>H56:H62</formula1>
    </dataValidation>
    <dataValidation type="list" allowBlank="1" showInputMessage="1" showErrorMessage="1" sqref="J44:K44">
      <formula1>H56:H62</formula1>
    </dataValidation>
    <dataValidation type="list" allowBlank="1" showInputMessage="1" showErrorMessage="1" sqref="J43:K43">
      <formula1>H56:H62</formula1>
    </dataValidation>
    <dataValidation type="list" allowBlank="1" showInputMessage="1" showErrorMessage="1" sqref="J42:K42">
      <formula1>H56:H62</formula1>
    </dataValidation>
    <dataValidation type="list" allowBlank="1" showInputMessage="1" showErrorMessage="1" sqref="J41:K41">
      <formula1>H56:H62</formula1>
    </dataValidation>
    <dataValidation type="list" allowBlank="1" showInputMessage="1" showErrorMessage="1" sqref="J40:K40">
      <formula1>H56:H62</formula1>
    </dataValidation>
    <dataValidation type="list" allowBlank="1" showInputMessage="1" showErrorMessage="1" sqref="J39:K39">
      <formula1>H56:H62</formula1>
    </dataValidation>
    <dataValidation type="list" allowBlank="1" showInputMessage="1" showErrorMessage="1" sqref="J52:K52">
      <formula1>H56:H62</formula1>
    </dataValidation>
    <dataValidation type="list" allowBlank="1" showInputMessage="1" showErrorMessage="1" sqref="J38:K38">
      <formula1>H56:H62</formula1>
    </dataValidation>
    <dataValidation type="list" allowBlank="1" showInputMessage="1" showErrorMessage="1" sqref="J37:K37">
      <formula1>H56:H62</formula1>
    </dataValidation>
    <dataValidation type="list" allowBlank="1" showInputMessage="1" showErrorMessage="1" sqref="J36:K36">
      <formula1>H56:H62</formula1>
    </dataValidation>
    <dataValidation type="list" allowBlank="1" showInputMessage="1" showErrorMessage="1" sqref="J35:K35">
      <formula1>H56:H62</formula1>
    </dataValidation>
    <dataValidation type="list" allowBlank="1" showInputMessage="1" showErrorMessage="1" sqref="J34:K34">
      <formula1>H56:H62</formula1>
    </dataValidation>
    <dataValidation type="list" allowBlank="1" showInputMessage="1" showErrorMessage="1" sqref="J33:K33">
      <formula1>H56:H62</formula1>
    </dataValidation>
    <dataValidation type="list" allowBlank="1" showInputMessage="1" showErrorMessage="1" promptTitle="Modality" sqref="L33:M52">
      <formula1>$M$5:$M$8</formula1>
    </dataValidation>
    <dataValidation type="list" allowBlank="1" showInputMessage="1" showErrorMessage="1" sqref="G11:G30 F5:F7 E5:E8 G5:H8">
      <formula1>$M$5:$M$8</formula1>
    </dataValidation>
  </dataValidation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2744</vt:lpstr>
    </vt:vector>
  </TitlesOfParts>
  <Company>WVMI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Phulchand, Tricia</dc:creator>
  <cp:lastModifiedBy>Phulchand, Tricia</cp:lastModifiedBy>
  <cp:lastPrinted>2021-01-08T18:45:00Z</cp:lastPrinted>
  <dcterms:created xsi:type="dcterms:W3CDTF">2021-01-04T16:12:25Z</dcterms:created>
  <dcterms:modified xsi:type="dcterms:W3CDTF">2022-08-16T18:52:52Z</dcterms:modified>
</cp:coreProperties>
</file>